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585" windowWidth="20730" windowHeight="5535" tabRatio="762" activeTab="0"/>
  </bookViews>
  <sheets>
    <sheet name="改制后" sheetId="1" r:id="rId1"/>
  </sheets>
  <definedNames>
    <definedName name="_xlnm._FilterDatabase" localSheetId="0" hidden="1">'改制后'!$D$108:$V$111</definedName>
    <definedName name="_xlnm.Print_Titles" localSheetId="0">'改制后'!$1:$2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82" authorId="0">
      <text>
        <r>
          <rPr>
            <sz val="9"/>
            <rFont val="宋体"/>
            <family val="0"/>
          </rPr>
          <t xml:space="preserve">省交投集团
</t>
        </r>
      </text>
    </comment>
  </commentList>
</comments>
</file>

<file path=xl/sharedStrings.xml><?xml version="1.0" encoding="utf-8"?>
<sst xmlns="http://schemas.openxmlformats.org/spreadsheetml/2006/main" count="532" uniqueCount="483">
  <si>
    <t>郝庄</t>
  </si>
  <si>
    <t>棋子山景区</t>
  </si>
  <si>
    <t>王莽岭景区</t>
  </si>
  <si>
    <t>王莽岭</t>
  </si>
  <si>
    <t>小计</t>
  </si>
  <si>
    <t>天井关</t>
  </si>
  <si>
    <t>南坡</t>
  </si>
  <si>
    <t>文水东</t>
  </si>
  <si>
    <t>祁县</t>
  </si>
  <si>
    <t>翼城东</t>
  </si>
  <si>
    <t>曲沃</t>
  </si>
  <si>
    <t>侯马北</t>
  </si>
  <si>
    <t>侯马</t>
  </si>
  <si>
    <t>东镇</t>
  </si>
  <si>
    <t>闻喜</t>
  </si>
  <si>
    <t>夏县</t>
  </si>
  <si>
    <t>稷山</t>
  </si>
  <si>
    <t>河津东</t>
  </si>
  <si>
    <t>河津西</t>
  </si>
  <si>
    <t>运城西</t>
  </si>
  <si>
    <t>金井</t>
  </si>
  <si>
    <t>卿头</t>
  </si>
  <si>
    <t>黄营</t>
  </si>
  <si>
    <t>永济西</t>
  </si>
  <si>
    <t>风陵渡</t>
  </si>
  <si>
    <t>神河</t>
  </si>
  <si>
    <t>苛临</t>
  </si>
  <si>
    <t>王繁</t>
  </si>
  <si>
    <t>孙启庄</t>
  </si>
  <si>
    <t>神泉堡</t>
  </si>
  <si>
    <t>马连庄</t>
  </si>
  <si>
    <t>西河河</t>
  </si>
  <si>
    <t>毛皂</t>
  </si>
  <si>
    <t>壶口</t>
  </si>
  <si>
    <t>汾平公司</t>
  </si>
  <si>
    <t>南辛店</t>
  </si>
  <si>
    <t>岔口</t>
  </si>
  <si>
    <t>河底</t>
  </si>
  <si>
    <t>盂县南</t>
  </si>
  <si>
    <t>东梁</t>
  </si>
  <si>
    <t>东黄水</t>
  </si>
  <si>
    <t>沁水西</t>
  </si>
  <si>
    <t>沁水东</t>
  </si>
  <si>
    <t>蕉山</t>
  </si>
  <si>
    <t>左云北</t>
  </si>
  <si>
    <t>右玉北</t>
  </si>
  <si>
    <t>太佳黄河大桥</t>
  </si>
  <si>
    <t>朔州环城</t>
  </si>
  <si>
    <t>平鲁</t>
  </si>
  <si>
    <t>平朔露天矿</t>
  </si>
  <si>
    <t>朔州西</t>
  </si>
  <si>
    <t>朔州南</t>
  </si>
  <si>
    <t>富甲园</t>
  </si>
  <si>
    <t>山平</t>
  </si>
  <si>
    <t>山阴北</t>
  </si>
  <si>
    <t>平鲁东</t>
  </si>
  <si>
    <t>凤凰城</t>
  </si>
  <si>
    <t>二道梁</t>
  </si>
  <si>
    <t>阳左</t>
  </si>
  <si>
    <t>张庄</t>
  </si>
  <si>
    <t>昔阳</t>
  </si>
  <si>
    <t>和顺北</t>
  </si>
  <si>
    <t>左权北</t>
  </si>
  <si>
    <t>大同东</t>
  </si>
  <si>
    <t>古交</t>
  </si>
  <si>
    <t>兔坂</t>
  </si>
  <si>
    <t>大同南</t>
  </si>
  <si>
    <t>乡宁</t>
  </si>
  <si>
    <t>吉县</t>
  </si>
  <si>
    <t>芦芽山</t>
  </si>
  <si>
    <t>万荣东</t>
  </si>
  <si>
    <t>长治东</t>
  </si>
  <si>
    <t>御西</t>
  </si>
  <si>
    <t>运城东</t>
  </si>
  <si>
    <t>张店</t>
  </si>
  <si>
    <t>五台山景区</t>
  </si>
  <si>
    <t>耿镇</t>
  </si>
  <si>
    <t>五台南</t>
  </si>
  <si>
    <t>建安</t>
  </si>
  <si>
    <t>蒋村</t>
  </si>
  <si>
    <t>曹张</t>
  </si>
  <si>
    <t>奇村</t>
  </si>
  <si>
    <t>静乐</t>
  </si>
  <si>
    <t>黄道川</t>
  </si>
  <si>
    <t>神舟</t>
  </si>
  <si>
    <t>窑洼</t>
  </si>
  <si>
    <t>保德</t>
  </si>
  <si>
    <t>杨家湾</t>
  </si>
  <si>
    <t>松庄</t>
  </si>
  <si>
    <t>长风</t>
  </si>
  <si>
    <t>滨河</t>
  </si>
  <si>
    <t>东社</t>
  </si>
  <si>
    <t>备注</t>
  </si>
  <si>
    <t>路段名称</t>
  </si>
  <si>
    <t>得大</t>
  </si>
  <si>
    <t>得胜口</t>
  </si>
  <si>
    <t>新荣</t>
  </si>
  <si>
    <t>大同北</t>
  </si>
  <si>
    <t>云冈</t>
  </si>
  <si>
    <t>兴王</t>
  </si>
  <si>
    <t>平旺</t>
  </si>
  <si>
    <t>口泉</t>
  </si>
  <si>
    <t>新广武</t>
  </si>
  <si>
    <t>代县</t>
  </si>
  <si>
    <t>大营</t>
  </si>
  <si>
    <t>崞阳</t>
  </si>
  <si>
    <t>原平</t>
  </si>
  <si>
    <t>三家村</t>
  </si>
  <si>
    <t>顿村</t>
  </si>
  <si>
    <t>忻州</t>
  </si>
  <si>
    <t>高蒲</t>
  </si>
  <si>
    <t>大盂</t>
  </si>
  <si>
    <t>黄寨</t>
  </si>
  <si>
    <t>阳曲</t>
  </si>
  <si>
    <t>丈子头</t>
  </si>
  <si>
    <t>杨家峪</t>
  </si>
  <si>
    <t>向阳</t>
  </si>
  <si>
    <t>柴村</t>
  </si>
  <si>
    <t>迎西</t>
  </si>
  <si>
    <t>冶峪</t>
  </si>
  <si>
    <t>小店</t>
  </si>
  <si>
    <t>古城营</t>
  </si>
  <si>
    <t>罗城</t>
  </si>
  <si>
    <t>晋祠</t>
  </si>
  <si>
    <t>清徐</t>
  </si>
  <si>
    <t>阳城北</t>
  </si>
  <si>
    <t>润城北</t>
  </si>
  <si>
    <t>平顺</t>
  </si>
  <si>
    <t>虹梯关</t>
  </si>
  <si>
    <t>虹霓峡</t>
  </si>
  <si>
    <t>光华</t>
  </si>
  <si>
    <t>晋高管收字[2008]842号说明长晋与晋济连接点增加0.342km，合计为93.342km，晋交财字[2008]570号批复同意。</t>
  </si>
  <si>
    <t>右卫</t>
  </si>
  <si>
    <t>西口</t>
  </si>
  <si>
    <t>管家堡</t>
  </si>
  <si>
    <t>壶口景区</t>
  </si>
  <si>
    <t>平遥</t>
  </si>
  <si>
    <t>张兰</t>
  </si>
  <si>
    <t>介休</t>
  </si>
  <si>
    <t>灵石</t>
  </si>
  <si>
    <t>仁义</t>
  </si>
  <si>
    <t>霍州</t>
  </si>
  <si>
    <t>明姜</t>
  </si>
  <si>
    <t>左权</t>
  </si>
  <si>
    <t>洪洞</t>
  </si>
  <si>
    <t>临汾</t>
  </si>
  <si>
    <t>襄汾</t>
  </si>
  <si>
    <t>北柴</t>
  </si>
  <si>
    <t>忻州环城</t>
  </si>
  <si>
    <t>晋中北</t>
  </si>
  <si>
    <t>阳泉</t>
  </si>
  <si>
    <t>平定北</t>
  </si>
  <si>
    <t>阳泉东</t>
  </si>
  <si>
    <t>荫营</t>
  </si>
  <si>
    <t>平榆公司</t>
  </si>
  <si>
    <t>晋中东</t>
  </si>
  <si>
    <t>太谷</t>
  </si>
  <si>
    <t>平型关西</t>
  </si>
  <si>
    <t>五台山北</t>
  </si>
  <si>
    <t>同源</t>
  </si>
  <si>
    <t>临汾北</t>
  </si>
  <si>
    <t>洪洞西</t>
  </si>
  <si>
    <t>运城北</t>
  </si>
  <si>
    <t>运城机场</t>
  </si>
  <si>
    <t>东郭</t>
  </si>
  <si>
    <t>新绛</t>
  </si>
  <si>
    <t>龙门大桥</t>
  </si>
  <si>
    <t>运城南</t>
  </si>
  <si>
    <t>常平</t>
  </si>
  <si>
    <t>解州</t>
  </si>
  <si>
    <t>华峰</t>
  </si>
  <si>
    <t>英言</t>
  </si>
  <si>
    <t>蒲掌</t>
  </si>
  <si>
    <t>北垣</t>
  </si>
  <si>
    <t>河津南</t>
  </si>
  <si>
    <t>万荣西</t>
  </si>
  <si>
    <t>闫景</t>
  </si>
  <si>
    <t>临猗北</t>
  </si>
  <si>
    <t>临猗西</t>
  </si>
  <si>
    <t>杏花</t>
  </si>
  <si>
    <t>吴城</t>
  </si>
  <si>
    <t>柳林东</t>
  </si>
  <si>
    <t>柳林西</t>
  </si>
  <si>
    <t>军渡</t>
  </si>
  <si>
    <t>梁家庄</t>
  </si>
  <si>
    <t>方山</t>
  </si>
  <si>
    <t>临县北</t>
  </si>
  <si>
    <t>太佳</t>
  </si>
  <si>
    <t>汾孝</t>
  </si>
  <si>
    <t>潞城东</t>
  </si>
  <si>
    <t>西池</t>
  </si>
  <si>
    <t>榆次</t>
  </si>
  <si>
    <t>太谷东</t>
  </si>
  <si>
    <t>榆社北</t>
  </si>
  <si>
    <t>榆社南</t>
  </si>
  <si>
    <t>武乡</t>
  </si>
  <si>
    <t>王村</t>
  </si>
  <si>
    <t>襄垣</t>
  </si>
  <si>
    <t>长治西</t>
  </si>
  <si>
    <t>盂县东</t>
  </si>
  <si>
    <t>平陆</t>
  </si>
  <si>
    <t>寿阳</t>
  </si>
  <si>
    <t>平定</t>
  </si>
  <si>
    <t>旧关</t>
  </si>
  <si>
    <t>交城</t>
  </si>
  <si>
    <t>开栅</t>
  </si>
  <si>
    <t>文水</t>
  </si>
  <si>
    <t>汾阳</t>
  </si>
  <si>
    <t>汾阳西</t>
  </si>
  <si>
    <t>离石东</t>
  </si>
  <si>
    <t>离石西</t>
  </si>
  <si>
    <t>太长</t>
  </si>
  <si>
    <t>长治北</t>
  </si>
  <si>
    <t>潞城</t>
  </si>
  <si>
    <t>黎城</t>
  </si>
  <si>
    <t>东阳关</t>
  </si>
  <si>
    <t>长治南</t>
  </si>
  <si>
    <t>长治县</t>
  </si>
  <si>
    <t>高平</t>
  </si>
  <si>
    <t>南义城</t>
  </si>
  <si>
    <t>金村</t>
  </si>
  <si>
    <t>晋城东</t>
  </si>
  <si>
    <t>晋城</t>
  </si>
  <si>
    <t>周村</t>
  </si>
  <si>
    <t>北留</t>
  </si>
  <si>
    <t>润城</t>
  </si>
  <si>
    <t>阳城</t>
  </si>
  <si>
    <t>丹河</t>
  </si>
  <si>
    <t>娄岚</t>
  </si>
  <si>
    <t>丰润</t>
  </si>
  <si>
    <t>西凌井</t>
  </si>
  <si>
    <t>泥屯</t>
  </si>
  <si>
    <t>灵丘</t>
  </si>
  <si>
    <t>平型关</t>
  </si>
  <si>
    <t>汤头</t>
  </si>
  <si>
    <t>浑源西</t>
  </si>
  <si>
    <t>应县</t>
  </si>
  <si>
    <t>巨乐</t>
  </si>
  <si>
    <t>广灵</t>
  </si>
  <si>
    <t>梁庄</t>
  </si>
  <si>
    <t>沙圪坨</t>
  </si>
  <si>
    <t>浑源北</t>
  </si>
  <si>
    <t>新平堡</t>
  </si>
  <si>
    <t>五里墩</t>
  </si>
  <si>
    <t>天镇</t>
  </si>
  <si>
    <t>阳高</t>
  </si>
  <si>
    <t>大同县</t>
  </si>
  <si>
    <t>峰峪</t>
  </si>
  <si>
    <t>陵川</t>
  </si>
  <si>
    <t>平榆</t>
  </si>
  <si>
    <t>平遥南</t>
  </si>
  <si>
    <t>分水岭</t>
  </si>
  <si>
    <t>云竹湖</t>
  </si>
  <si>
    <t>山西省高速公路路段基本信息一览表</t>
  </si>
  <si>
    <t>公司名称</t>
  </si>
  <si>
    <t>路段数</t>
  </si>
  <si>
    <t>收费站
数量</t>
  </si>
  <si>
    <t>已开通
收费站</t>
  </si>
  <si>
    <t>出省口
收费站</t>
  </si>
  <si>
    <t>已开通出省口
收费站</t>
  </si>
  <si>
    <t>更新日期：</t>
  </si>
  <si>
    <t>2018.1.10</t>
  </si>
  <si>
    <t>交控集团</t>
  </si>
  <si>
    <t>大同北分公司</t>
  </si>
  <si>
    <t>大同绕城</t>
  </si>
  <si>
    <t>大呼</t>
  </si>
  <si>
    <t>新荣南</t>
  </si>
  <si>
    <t>天大</t>
  </si>
  <si>
    <t>京乌</t>
  </si>
  <si>
    <t>大同南分公司</t>
  </si>
  <si>
    <t>灵山</t>
  </si>
  <si>
    <t>驿马岭</t>
  </si>
  <si>
    <t>广源</t>
  </si>
  <si>
    <t>杜庄（临时）</t>
  </si>
  <si>
    <t>朔州分公司</t>
  </si>
  <si>
    <t>大新</t>
  </si>
  <si>
    <t>怀仁</t>
  </si>
  <si>
    <t>应县西</t>
  </si>
  <si>
    <t>山阴</t>
  </si>
  <si>
    <t>元营</t>
  </si>
  <si>
    <t>朔州东</t>
  </si>
  <si>
    <t>山阴至平鲁</t>
  </si>
  <si>
    <t>右平</t>
  </si>
  <si>
    <t>忻州北分公司</t>
  </si>
  <si>
    <t>原神</t>
  </si>
  <si>
    <t>原平北</t>
  </si>
  <si>
    <t>宁武</t>
  </si>
  <si>
    <t>神池</t>
  </si>
  <si>
    <t>义井</t>
  </si>
  <si>
    <t>三岔</t>
  </si>
  <si>
    <t>楼沟</t>
  </si>
  <si>
    <t>偏头关</t>
  </si>
  <si>
    <t>河曲</t>
  </si>
  <si>
    <t>神池至河曲</t>
  </si>
  <si>
    <t>晋蒙黄河桥</t>
  </si>
  <si>
    <t>忻州南分公司</t>
  </si>
  <si>
    <t>新原</t>
  </si>
  <si>
    <t>原太</t>
  </si>
  <si>
    <t>忻保</t>
  </si>
  <si>
    <t>苛岚</t>
  </si>
  <si>
    <t>神岢</t>
  </si>
  <si>
    <t>太原分公司</t>
  </si>
  <si>
    <t>东山</t>
  </si>
  <si>
    <t>太原西北环</t>
  </si>
  <si>
    <t>长风西</t>
  </si>
  <si>
    <t>南环</t>
  </si>
  <si>
    <t>滨河西路南</t>
  </si>
  <si>
    <t>太祁</t>
  </si>
  <si>
    <t>清徐南</t>
  </si>
  <si>
    <t>太古</t>
  </si>
  <si>
    <t>晋中分公司</t>
  </si>
  <si>
    <t>祁临</t>
  </si>
  <si>
    <t>阳黎高速公路建设管理处</t>
  </si>
  <si>
    <t>临汾北分公司</t>
  </si>
  <si>
    <t>临侯</t>
  </si>
  <si>
    <t>土门</t>
  </si>
  <si>
    <t>原为48.058km，翼侯开通时临侯新增翼侯方向1.109km，侯禹方向1.316km，实应为50.483km，见文件晋交财[2007]442号请示。</t>
  </si>
  <si>
    <t>临汾北环</t>
  </si>
  <si>
    <t>祁临高速公路临汾市北环段</t>
  </si>
  <si>
    <t>京昆青兰</t>
  </si>
  <si>
    <t>广胜寺景区</t>
  </si>
  <si>
    <t>京昆与青兰国家高速公路山西境临汾联络线</t>
  </si>
  <si>
    <t>霍永东</t>
  </si>
  <si>
    <t>霍州西</t>
  </si>
  <si>
    <t>汾西</t>
  </si>
  <si>
    <t>佃坪</t>
  </si>
  <si>
    <t>霍州至永和</t>
  </si>
  <si>
    <t>霍永西</t>
  </si>
  <si>
    <t>隰县</t>
  </si>
  <si>
    <t>永和</t>
  </si>
  <si>
    <t>临汾南分公司</t>
  </si>
  <si>
    <t>临吉</t>
  </si>
  <si>
    <t>吉河</t>
  </si>
  <si>
    <t>乡宁西</t>
  </si>
  <si>
    <t>西交口</t>
  </si>
  <si>
    <t>河津北</t>
  </si>
  <si>
    <t>长临</t>
  </si>
  <si>
    <t>运城北分公司</t>
  </si>
  <si>
    <t>侯运</t>
  </si>
  <si>
    <t>侯禹</t>
  </si>
  <si>
    <t xml:space="preserve"> </t>
  </si>
  <si>
    <t>闻垣</t>
  </si>
  <si>
    <t>绛县西</t>
  </si>
  <si>
    <t>垣曲西</t>
  </si>
  <si>
    <t>闻合晋政函[2011]165号批准闻垣路新增1.093km，原为82.812km。</t>
  </si>
  <si>
    <t>闻合</t>
  </si>
  <si>
    <t>阳隅</t>
  </si>
  <si>
    <t>太阳</t>
  </si>
  <si>
    <t>王显</t>
  </si>
  <si>
    <t>运城南分公司</t>
  </si>
  <si>
    <t>运风</t>
  </si>
  <si>
    <t>永济</t>
  </si>
  <si>
    <t>运三</t>
  </si>
  <si>
    <t>运城环城</t>
  </si>
  <si>
    <t>河运</t>
  </si>
  <si>
    <t>运宝</t>
  </si>
  <si>
    <t>芮城东</t>
  </si>
  <si>
    <t>圣天湖</t>
  </si>
  <si>
    <t>芮城黄河大桥</t>
  </si>
  <si>
    <t>太旧分公司</t>
  </si>
  <si>
    <t>太旧</t>
  </si>
  <si>
    <t>武宿（A-F）</t>
  </si>
  <si>
    <t>平阳</t>
  </si>
  <si>
    <t>郝家庄</t>
  </si>
  <si>
    <t>阳泉西环晋政函[2014]98号批准平阳路新增1.1km，原为124.241km。</t>
  </si>
  <si>
    <t>阳泉西环</t>
  </si>
  <si>
    <t>南娄</t>
  </si>
  <si>
    <t>旧街</t>
  </si>
  <si>
    <t>五盂</t>
  </si>
  <si>
    <t>陈家庄</t>
  </si>
  <si>
    <t>梁家寨</t>
  </si>
  <si>
    <t>上社</t>
  </si>
  <si>
    <t>吕梁北分公司</t>
  </si>
  <si>
    <t>太佳西</t>
  </si>
  <si>
    <t>阳坪</t>
  </si>
  <si>
    <t>兴县东</t>
  </si>
  <si>
    <t>兴县南</t>
  </si>
  <si>
    <t>白文</t>
  </si>
  <si>
    <t>岢岚至临县</t>
  </si>
  <si>
    <t>临离</t>
  </si>
  <si>
    <t>临县南</t>
  </si>
  <si>
    <t>三交</t>
  </si>
  <si>
    <t>枣林</t>
  </si>
  <si>
    <t>临县至离石</t>
  </si>
  <si>
    <t>吕梁南分公司</t>
  </si>
  <si>
    <t>夏汾</t>
  </si>
  <si>
    <t>汾离</t>
  </si>
  <si>
    <t>汾离晋交财字[2005]524号为77.74km，离军晋政函[2008]3号规定汾离增0.394km，合计78.134km。</t>
  </si>
  <si>
    <t>离军</t>
  </si>
  <si>
    <t>长治分公司</t>
  </si>
  <si>
    <t>左黎</t>
  </si>
  <si>
    <t>左权东</t>
  </si>
  <si>
    <t>桐峪</t>
  </si>
  <si>
    <t>西井</t>
  </si>
  <si>
    <t>长邯</t>
  </si>
  <si>
    <t>长治环城</t>
  </si>
  <si>
    <t>壶关</t>
  </si>
  <si>
    <t>长平</t>
  </si>
  <si>
    <t>晋城分公司</t>
  </si>
  <si>
    <t>晋阳</t>
  </si>
  <si>
    <t>晋济</t>
  </si>
  <si>
    <t>泽州</t>
  </si>
  <si>
    <t>批复文件无里程，局上报厅请示文件里程为30.049km，晋高管收字[2008]842号说明晋济与长晋连接点增加0.175km，合计为30.224km，晋交财字[2008]570号批复同意。</t>
  </si>
  <si>
    <t>晋城环城</t>
  </si>
  <si>
    <t>巴公</t>
  </si>
  <si>
    <t>泽州北</t>
  </si>
  <si>
    <t>晋城西</t>
  </si>
  <si>
    <t>南村</t>
  </si>
  <si>
    <t>阳翼</t>
  </si>
  <si>
    <t>芹池</t>
  </si>
  <si>
    <t>高沁</t>
  </si>
  <si>
    <t>高平南</t>
  </si>
  <si>
    <t>马村</t>
  </si>
  <si>
    <t>胡底</t>
  </si>
  <si>
    <t>端氏</t>
  </si>
  <si>
    <t>郑庄</t>
  </si>
  <si>
    <t>大成公司</t>
  </si>
  <si>
    <t>大成</t>
  </si>
  <si>
    <t>繁峙西</t>
  </si>
  <si>
    <t>代县北</t>
  </si>
  <si>
    <t>山西晋煤交投忻环高速公路有限公司</t>
  </si>
  <si>
    <t>交投集团</t>
  </si>
  <si>
    <t>太长公司</t>
  </si>
  <si>
    <t>屯留</t>
  </si>
  <si>
    <t>小店南</t>
  </si>
  <si>
    <t>晋焦公司</t>
  </si>
  <si>
    <t>晋焦</t>
  </si>
  <si>
    <t>长晋公司</t>
  </si>
  <si>
    <t>长晋</t>
  </si>
  <si>
    <t>交投高速</t>
  </si>
  <si>
    <t>阳长江武公司</t>
  </si>
  <si>
    <t>太原东环</t>
  </si>
  <si>
    <t>高陵公司</t>
  </si>
  <si>
    <t>高陵</t>
  </si>
  <si>
    <t>忻阜公司</t>
  </si>
  <si>
    <t>忻阜</t>
  </si>
  <si>
    <t>石咀</t>
  </si>
  <si>
    <t>定襄北</t>
  </si>
  <si>
    <t>忻州环城公司</t>
  </si>
  <si>
    <t>定襄西</t>
  </si>
  <si>
    <t>忻州东</t>
  </si>
  <si>
    <t>禹王洞</t>
  </si>
  <si>
    <t>山西繁大工程项目投资管理有限公司</t>
  </si>
  <si>
    <t>路桥集团</t>
  </si>
  <si>
    <t>王成公司</t>
  </si>
  <si>
    <t>BOT</t>
  </si>
  <si>
    <t>浑源县王庄堡至繁峙。山西王城高速公路有限公司</t>
  </si>
  <si>
    <t>太佳东公司</t>
  </si>
  <si>
    <t>太佳东</t>
  </si>
  <si>
    <t>和榆公司</t>
  </si>
  <si>
    <t>和榆</t>
  </si>
  <si>
    <t>榆社东</t>
  </si>
  <si>
    <t>和榆二期</t>
  </si>
  <si>
    <t>和顺东</t>
  </si>
  <si>
    <t>山西和顺</t>
  </si>
  <si>
    <t>高速集团</t>
  </si>
  <si>
    <t>吕梁环城公司</t>
  </si>
  <si>
    <t>吕梁环城</t>
  </si>
  <si>
    <t>大武</t>
  </si>
  <si>
    <t>信义</t>
  </si>
  <si>
    <t>太佳黄河大桥</t>
  </si>
  <si>
    <t>悦达集团公司</t>
  </si>
  <si>
    <t>京大公司</t>
  </si>
  <si>
    <t>京大</t>
  </si>
  <si>
    <t>西坪</t>
  </si>
  <si>
    <t>批准文件里程为58.848km，路段开通时费率四舍五入按58.8km计入里程,晋高管收字[2007]33号提到，2002年大新给1.195km，2005年得大给2.067km，合计62.11km，故与目前费率62.062km存在0.048km误差。</t>
  </si>
  <si>
    <t>汾平</t>
  </si>
  <si>
    <t>汾孝东</t>
  </si>
  <si>
    <t>张兰北</t>
  </si>
  <si>
    <t>阳五公司</t>
  </si>
  <si>
    <t>阳五</t>
  </si>
  <si>
    <t>龙城公司</t>
  </si>
  <si>
    <t>龙城</t>
  </si>
  <si>
    <t>乔家大院景区</t>
  </si>
  <si>
    <t>榆次龙白至祁县赵城</t>
  </si>
  <si>
    <t>翼侯公司</t>
  </si>
  <si>
    <t>翼侯</t>
  </si>
  <si>
    <t>翼城</t>
  </si>
  <si>
    <t>焦山</t>
  </si>
  <si>
    <t xml:space="preserve">  2.出省口主线收费站共有</t>
  </si>
  <si>
    <t>未开通</t>
  </si>
  <si>
    <t>3.双广场收费站17个：大同北、新荣南、长风西、滨河西路南、土门、金井、卿头、黄营、永济西、张店、武宿（A-F）、平定、周村、丈子头、西坪、屯留、曲沃。</t>
  </si>
  <si>
    <t>1.未开通收费站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</si>
</sst>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00_);[Red]\(0.00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_ "/>
    <numFmt numFmtId="193" formatCode="yyyy&quot;年&quot;m&quot;月&quot;d&quot;日&quot;;@"/>
    <numFmt numFmtId="194" formatCode="yyyy&quot;年&quot;m&quot;月&quot;;@"/>
    <numFmt numFmtId="195" formatCode="&quot;14000058&quot;00&quot;-&quot;000"/>
    <numFmt numFmtId="196" formatCode="&quot;晋政许T字第&quot;###&quot;号&quot;"/>
    <numFmt numFmtId="197" formatCode="&quot;K&quot;##0&quot;+&quot;000"/>
    <numFmt numFmtId="198" formatCode="&quot;晋价费字&quot;&quot;[&quot;####&quot;]&quot;###&quot;号&quot;"/>
    <numFmt numFmtId="199" formatCode="&quot;晋政函&quot;&quot;[&quot;####&quot;]&quot;###&quot;号&quot;"/>
    <numFmt numFmtId="200" formatCode="&quot;晋价行字&quot;&quot;[&quot;####&quot;]&quot;###&quot;号&quot;"/>
    <numFmt numFmtId="201" formatCode="&quot;K&quot;0000&quot;+&quot;000"/>
    <numFmt numFmtId="202" formatCode="&quot;K&quot;000&quot;+&quot;000"/>
    <numFmt numFmtId="203" formatCode="&quot;晋政函&quot;&quot;[&quot;####&quot;]&quot;#00&quot;号&quot;"/>
    <numFmt numFmtId="204" formatCode="0.00_ "/>
    <numFmt numFmtId="205" formatCode="\S&quot;80&quot;\K0\+000.000"/>
    <numFmt numFmtId="206" formatCode="\S&quot;80&quot;\Z\K0\+000.000"/>
    <numFmt numFmtId="207" formatCode="&quot;ZK&quot;000&quot;+&quot;000"/>
    <numFmt numFmtId="208" formatCode="#,##0.000"/>
    <numFmt numFmtId="209" formatCode="[$-804]yyyy&quot;年&quot;m&quot;月&quot;d&quot;日&quot;\ dddd"/>
    <numFmt numFmtId="210" formatCode="\K###\+###&quot;～&quot;"/>
    <numFmt numFmtId="211" formatCode="\K###\+###"/>
    <numFmt numFmtId="212" formatCode="\Z\K###\+###&quot;～&quot;"/>
    <numFmt numFmtId="213" formatCode="\Z\K###\+###"/>
  </numFmts>
  <fonts count="5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9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20"/>
      <name val="新宋体"/>
      <family val="3"/>
    </font>
    <font>
      <sz val="11"/>
      <color indexed="8"/>
      <name val="Tahoma"/>
      <family val="2"/>
    </font>
    <font>
      <sz val="11"/>
      <color indexed="17"/>
      <name val="新宋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4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32" borderId="10" xfId="0" applyNumberFormat="1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32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5" fontId="1" fillId="32" borderId="10" xfId="0" applyNumberFormat="1" applyFont="1" applyFill="1" applyBorder="1" applyAlignment="1">
      <alignment horizontal="center" vertical="center" shrinkToFit="1"/>
    </xf>
    <xf numFmtId="184" fontId="1" fillId="32" borderId="11" xfId="0" applyNumberFormat="1" applyFont="1" applyFill="1" applyBorder="1" applyAlignment="1">
      <alignment horizontal="center" vertical="center" shrinkToFit="1"/>
    </xf>
    <xf numFmtId="184" fontId="1" fillId="32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86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10" xfId="0" applyNumberFormat="1" applyFont="1" applyFill="1" applyBorder="1" applyAlignment="1">
      <alignment horizontal="left" vertical="center" shrinkToFit="1"/>
    </xf>
    <xf numFmtId="0" fontId="6" fillId="32" borderId="10" xfId="0" applyFont="1" applyFill="1" applyBorder="1" applyAlignment="1">
      <alignment horizontal="left" vertical="center" shrinkToFit="1"/>
    </xf>
    <xf numFmtId="0" fontId="6" fillId="32" borderId="11" xfId="0" applyFont="1" applyFill="1" applyBorder="1" applyAlignment="1">
      <alignment horizontal="left" vertical="center" shrinkToFit="1"/>
    </xf>
    <xf numFmtId="0" fontId="1" fillId="32" borderId="12" xfId="0" applyNumberFormat="1" applyFont="1" applyFill="1" applyBorder="1" applyAlignment="1">
      <alignment horizontal="left" vertical="center" shrinkToFit="1"/>
    </xf>
    <xf numFmtId="0" fontId="1" fillId="32" borderId="12" xfId="0" applyNumberFormat="1" applyFont="1" applyFill="1" applyBorder="1" applyAlignment="1">
      <alignment horizontal="left" vertical="center" wrapText="1" shrinkToFit="1"/>
    </xf>
    <xf numFmtId="0" fontId="1" fillId="32" borderId="10" xfId="0" applyNumberFormat="1" applyFont="1" applyFill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5" fillId="32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 shrinkToFit="1"/>
    </xf>
    <xf numFmtId="0" fontId="9" fillId="32" borderId="15" xfId="0" applyFont="1" applyFill="1" applyBorder="1" applyAlignment="1">
      <alignment horizontal="center" vertical="center" textRotation="255"/>
    </xf>
    <xf numFmtId="0" fontId="6" fillId="32" borderId="13" xfId="0" applyNumberFormat="1" applyFont="1" applyFill="1" applyBorder="1" applyAlignment="1">
      <alignment horizontal="center" vertical="center" shrinkToFit="1"/>
    </xf>
    <xf numFmtId="0" fontId="6" fillId="32" borderId="12" xfId="0" applyNumberFormat="1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textRotation="255"/>
    </xf>
    <xf numFmtId="0" fontId="1" fillId="32" borderId="10" xfId="0" applyNumberFormat="1" applyFont="1" applyFill="1" applyBorder="1" applyAlignment="1">
      <alignment horizontal="left" vertical="center" shrinkToFit="1"/>
    </xf>
    <xf numFmtId="0" fontId="1" fillId="32" borderId="10" xfId="0" applyFont="1" applyFill="1" applyBorder="1" applyAlignment="1">
      <alignment horizontal="center" vertical="center" shrinkToFit="1"/>
    </xf>
    <xf numFmtId="0" fontId="1" fillId="32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184" fontId="5" fillId="32" borderId="11" xfId="0" applyNumberFormat="1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5" fillId="32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184" fontId="11" fillId="0" borderId="11" xfId="0" applyNumberFormat="1" applyFont="1" applyBorder="1" applyAlignment="1">
      <alignment horizontal="center" vertical="center" shrinkToFit="1"/>
    </xf>
    <xf numFmtId="184" fontId="11" fillId="0" borderId="1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186" fontId="11" fillId="0" borderId="11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right" vertical="center" shrinkToFit="1"/>
    </xf>
    <xf numFmtId="0" fontId="17" fillId="0" borderId="11" xfId="0" applyFont="1" applyBorder="1" applyAlignment="1">
      <alignment horizontal="left" vertical="center" shrinkToFit="1"/>
    </xf>
    <xf numFmtId="0" fontId="1" fillId="32" borderId="19" xfId="0" applyFont="1" applyFill="1" applyBorder="1" applyAlignment="1">
      <alignment horizontal="center" vertical="center" shrinkToFit="1"/>
    </xf>
    <xf numFmtId="0" fontId="1" fillId="32" borderId="20" xfId="0" applyFont="1" applyFill="1" applyBorder="1" applyAlignment="1">
      <alignment horizontal="center" vertical="center" shrinkToFit="1"/>
    </xf>
    <xf numFmtId="184" fontId="1" fillId="32" borderId="21" xfId="0" applyNumberFormat="1" applyFont="1" applyFill="1" applyBorder="1" applyAlignment="1">
      <alignment horizontal="center" vertical="center" shrinkToFit="1"/>
    </xf>
    <xf numFmtId="0" fontId="1" fillId="32" borderId="20" xfId="0" applyNumberFormat="1" applyFont="1" applyFill="1" applyBorder="1" applyAlignment="1">
      <alignment horizontal="center" vertical="center" shrinkToFit="1"/>
    </xf>
    <xf numFmtId="0" fontId="6" fillId="32" borderId="20" xfId="0" applyNumberFormat="1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 horizontal="center" vertical="center" shrinkToFit="1"/>
    </xf>
    <xf numFmtId="0" fontId="1" fillId="32" borderId="20" xfId="0" applyFont="1" applyFill="1" applyBorder="1" applyAlignment="1">
      <alignment horizontal="center" vertical="center" shrinkToFit="1"/>
    </xf>
    <xf numFmtId="0" fontId="1" fillId="32" borderId="22" xfId="0" applyFont="1" applyFill="1" applyBorder="1" applyAlignment="1">
      <alignment horizontal="center" vertical="center" shrinkToFit="1"/>
    </xf>
    <xf numFmtId="0" fontId="1" fillId="32" borderId="23" xfId="0" applyFont="1" applyFill="1" applyBorder="1" applyAlignment="1">
      <alignment horizontal="center" vertical="center" shrinkToFit="1"/>
    </xf>
    <xf numFmtId="0" fontId="1" fillId="32" borderId="24" xfId="0" applyFont="1" applyFill="1" applyBorder="1" applyAlignment="1">
      <alignment horizontal="center" vertical="center" shrinkToFit="1"/>
    </xf>
    <xf numFmtId="0" fontId="8" fillId="32" borderId="24" xfId="0" applyFont="1" applyFill="1" applyBorder="1" applyAlignment="1">
      <alignment horizontal="center" vertical="center" shrinkToFit="1"/>
    </xf>
    <xf numFmtId="0" fontId="1" fillId="32" borderId="25" xfId="0" applyFont="1" applyFill="1" applyBorder="1" applyAlignment="1">
      <alignment horizontal="center" vertical="center" shrinkToFit="1"/>
    </xf>
    <xf numFmtId="0" fontId="1" fillId="32" borderId="26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 shrinkToFit="1"/>
    </xf>
    <xf numFmtId="184" fontId="5" fillId="32" borderId="26" xfId="0" applyNumberFormat="1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1" fillId="32" borderId="26" xfId="0" applyFont="1" applyFill="1" applyBorder="1" applyAlignment="1">
      <alignment horizontal="center" vertical="center" shrinkToFit="1"/>
    </xf>
    <xf numFmtId="0" fontId="8" fillId="32" borderId="26" xfId="0" applyFont="1" applyFill="1" applyBorder="1" applyAlignment="1">
      <alignment horizontal="center" vertical="center" shrinkToFit="1"/>
    </xf>
    <xf numFmtId="0" fontId="8" fillId="32" borderId="28" xfId="0" applyFont="1" applyFill="1" applyBorder="1" applyAlignment="1">
      <alignment horizontal="center" vertical="center" shrinkToFit="1"/>
    </xf>
    <xf numFmtId="185" fontId="1" fillId="32" borderId="20" xfId="0" applyNumberFormat="1" applyFont="1" applyFill="1" applyBorder="1" applyAlignment="1">
      <alignment horizontal="center" vertical="center" shrinkToFit="1"/>
    </xf>
    <xf numFmtId="0" fontId="7" fillId="32" borderId="20" xfId="0" applyFont="1" applyFill="1" applyBorder="1" applyAlignment="1">
      <alignment horizontal="center" vertical="center" shrinkToFit="1"/>
    </xf>
    <xf numFmtId="0" fontId="8" fillId="32" borderId="20" xfId="0" applyFont="1" applyFill="1" applyBorder="1" applyAlignment="1">
      <alignment horizontal="center" vertical="center" shrinkToFit="1"/>
    </xf>
    <xf numFmtId="0" fontId="8" fillId="32" borderId="22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32" borderId="26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84" fontId="1" fillId="32" borderId="20" xfId="0" applyNumberFormat="1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9" fillId="32" borderId="26" xfId="0" applyNumberFormat="1" applyFont="1" applyFill="1" applyBorder="1" applyAlignment="1">
      <alignment horizontal="center" vertical="center" shrinkToFit="1"/>
    </xf>
    <xf numFmtId="0" fontId="6" fillId="32" borderId="26" xfId="0" applyFont="1" applyFill="1" applyBorder="1" applyAlignment="1">
      <alignment horizontal="center" vertical="center" shrinkToFit="1"/>
    </xf>
    <xf numFmtId="0" fontId="1" fillId="32" borderId="28" xfId="0" applyFont="1" applyFill="1" applyBorder="1" applyAlignment="1">
      <alignment horizontal="center" vertical="center" shrinkToFit="1"/>
    </xf>
    <xf numFmtId="0" fontId="5" fillId="32" borderId="3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5" fillId="32" borderId="3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1" fillId="32" borderId="19" xfId="0" applyNumberFormat="1" applyFont="1" applyFill="1" applyBorder="1" applyAlignment="1">
      <alignment horizontal="center" vertical="center" shrinkToFit="1"/>
    </xf>
    <xf numFmtId="0" fontId="1" fillId="32" borderId="20" xfId="0" applyNumberFormat="1" applyFont="1" applyFill="1" applyBorder="1" applyAlignment="1">
      <alignment horizontal="center" vertical="center" shrinkToFit="1"/>
    </xf>
    <xf numFmtId="0" fontId="1" fillId="32" borderId="23" xfId="0" applyNumberFormat="1" applyFont="1" applyFill="1" applyBorder="1" applyAlignment="1">
      <alignment horizontal="center" vertical="center" shrinkToFit="1"/>
    </xf>
    <xf numFmtId="0" fontId="1" fillId="32" borderId="25" xfId="0" applyNumberFormat="1" applyFont="1" applyFill="1" applyBorder="1" applyAlignment="1">
      <alignment horizontal="center" vertical="center" shrinkToFit="1"/>
    </xf>
    <xf numFmtId="0" fontId="1" fillId="32" borderId="26" xfId="0" applyNumberFormat="1" applyFont="1" applyFill="1" applyBorder="1" applyAlignment="1">
      <alignment horizontal="center" vertical="center" shrinkToFit="1"/>
    </xf>
    <xf numFmtId="0" fontId="5" fillId="32" borderId="28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1" fillId="32" borderId="19" xfId="0" applyFont="1" applyFill="1" applyBorder="1" applyAlignment="1">
      <alignment horizontal="center" vertical="center" wrapText="1" shrinkToFit="1"/>
    </xf>
    <xf numFmtId="0" fontId="1" fillId="32" borderId="20" xfId="0" applyFont="1" applyFill="1" applyBorder="1" applyAlignment="1">
      <alignment horizontal="center" vertical="center" wrapText="1" shrinkToFit="1"/>
    </xf>
    <xf numFmtId="0" fontId="1" fillId="32" borderId="23" xfId="0" applyFont="1" applyFill="1" applyBorder="1" applyAlignment="1">
      <alignment horizontal="center" vertical="center" wrapText="1" shrinkToFit="1"/>
    </xf>
    <xf numFmtId="0" fontId="1" fillId="32" borderId="25" xfId="0" applyFont="1" applyFill="1" applyBorder="1" applyAlignment="1">
      <alignment horizontal="center" vertical="center" wrapText="1" shrinkToFit="1"/>
    </xf>
    <xf numFmtId="0" fontId="1" fillId="32" borderId="26" xfId="0" applyFont="1" applyFill="1" applyBorder="1" applyAlignment="1">
      <alignment horizontal="center" vertical="center" wrapText="1" shrinkToFit="1"/>
    </xf>
    <xf numFmtId="186" fontId="1" fillId="32" borderId="22" xfId="0" applyNumberFormat="1" applyFont="1" applyFill="1" applyBorder="1" applyAlignment="1">
      <alignment horizontal="right" vertical="center" shrinkToFit="1"/>
    </xf>
    <xf numFmtId="0" fontId="5" fillId="32" borderId="33" xfId="0" applyFont="1" applyFill="1" applyBorder="1" applyAlignment="1">
      <alignment horizontal="center" vertical="center"/>
    </xf>
    <xf numFmtId="184" fontId="1" fillId="32" borderId="12" xfId="0" applyNumberFormat="1" applyFont="1" applyFill="1" applyBorder="1" applyAlignment="1">
      <alignment horizontal="left" vertical="center" shrinkToFit="1"/>
    </xf>
    <xf numFmtId="0" fontId="5" fillId="32" borderId="33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 shrinkToFit="1"/>
    </xf>
    <xf numFmtId="0" fontId="1" fillId="32" borderId="35" xfId="0" applyFont="1" applyFill="1" applyBorder="1" applyAlignment="1">
      <alignment horizontal="center" vertical="center" shrinkToFit="1"/>
    </xf>
    <xf numFmtId="0" fontId="1" fillId="32" borderId="35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9" fillId="32" borderId="19" xfId="0" applyFont="1" applyFill="1" applyBorder="1" applyAlignment="1">
      <alignment horizontal="center" vertical="center" textRotation="255"/>
    </xf>
    <xf numFmtId="0" fontId="6" fillId="32" borderId="20" xfId="0" applyNumberFormat="1" applyFont="1" applyFill="1" applyBorder="1" applyAlignment="1">
      <alignment horizontal="center" vertical="center" shrinkToFit="1"/>
    </xf>
    <xf numFmtId="0" fontId="9" fillId="32" borderId="23" xfId="0" applyFont="1" applyFill="1" applyBorder="1" applyAlignment="1">
      <alignment horizontal="center" vertical="center" textRotation="255"/>
    </xf>
    <xf numFmtId="0" fontId="9" fillId="32" borderId="25" xfId="0" applyFont="1" applyFill="1" applyBorder="1" applyAlignment="1">
      <alignment horizontal="center" vertical="center" textRotation="255"/>
    </xf>
    <xf numFmtId="0" fontId="5" fillId="32" borderId="29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1" fillId="32" borderId="37" xfId="0" applyNumberFormat="1" applyFont="1" applyFill="1" applyBorder="1" applyAlignment="1">
      <alignment horizontal="left" vertical="center" shrinkToFit="1"/>
    </xf>
    <xf numFmtId="0" fontId="5" fillId="32" borderId="23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1" fillId="32" borderId="20" xfId="0" applyNumberFormat="1" applyFont="1" applyFill="1" applyBorder="1" applyAlignment="1">
      <alignment vertical="center" wrapText="1" shrinkToFit="1"/>
    </xf>
    <xf numFmtId="0" fontId="5" fillId="32" borderId="26" xfId="0" applyFont="1" applyFill="1" applyBorder="1" applyAlignment="1">
      <alignment horizontal="center" vertical="center"/>
    </xf>
    <xf numFmtId="0" fontId="1" fillId="32" borderId="34" xfId="0" applyNumberFormat="1" applyFont="1" applyFill="1" applyBorder="1" applyAlignment="1">
      <alignment horizontal="center" vertical="center" shrinkToFit="1"/>
    </xf>
    <xf numFmtId="0" fontId="1" fillId="32" borderId="35" xfId="0" applyNumberFormat="1" applyFont="1" applyFill="1" applyBorder="1" applyAlignment="1">
      <alignment horizontal="center" vertical="center" shrinkToFit="1"/>
    </xf>
    <xf numFmtId="0" fontId="1" fillId="32" borderId="38" xfId="0" applyNumberFormat="1" applyFont="1" applyFill="1" applyBorder="1" applyAlignment="1">
      <alignment horizontal="center" vertical="center" shrinkToFit="1"/>
    </xf>
    <xf numFmtId="0" fontId="1" fillId="32" borderId="21" xfId="0" applyNumberFormat="1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5" fillId="32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184" fontId="1" fillId="33" borderId="10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0" xfId="0" applyNumberFormat="1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6" xfId="0" applyNumberFormat="1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184" fontId="1" fillId="33" borderId="20" xfId="0" applyNumberFormat="1" applyFont="1" applyFill="1" applyBorder="1" applyAlignment="1">
      <alignment horizontal="center" vertical="center" shrinkToFit="1"/>
    </xf>
    <xf numFmtId="0" fontId="1" fillId="33" borderId="20" xfId="0" applyNumberFormat="1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1" fillId="33" borderId="31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6" fillId="33" borderId="20" xfId="0" applyNumberFormat="1" applyFont="1" applyFill="1" applyBorder="1" applyAlignment="1">
      <alignment horizontal="center" vertical="center" shrinkToFit="1"/>
    </xf>
    <xf numFmtId="0" fontId="9" fillId="33" borderId="26" xfId="0" applyNumberFormat="1" applyFont="1" applyFill="1" applyBorder="1" applyAlignment="1">
      <alignment horizontal="center" vertical="center" shrinkToFit="1"/>
    </xf>
    <xf numFmtId="184" fontId="5" fillId="33" borderId="26" xfId="0" applyNumberFormat="1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185" fontId="1" fillId="33" borderId="10" xfId="0" applyNumberFormat="1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/>
    </xf>
    <xf numFmtId="186" fontId="1" fillId="33" borderId="10" xfId="0" applyNumberFormat="1" applyFont="1" applyFill="1" applyBorder="1" applyAlignment="1">
      <alignment horizontal="center" vertical="center" shrinkToFit="1"/>
    </xf>
    <xf numFmtId="184" fontId="1" fillId="33" borderId="35" xfId="0" applyNumberFormat="1" applyFont="1" applyFill="1" applyBorder="1" applyAlignment="1">
      <alignment horizontal="center" vertical="center" shrinkToFit="1"/>
    </xf>
    <xf numFmtId="0" fontId="1" fillId="33" borderId="35" xfId="0" applyFont="1" applyFill="1" applyBorder="1" applyAlignment="1">
      <alignment horizontal="center" vertical="center" shrinkToFit="1"/>
    </xf>
    <xf numFmtId="0" fontId="1" fillId="33" borderId="35" xfId="0" applyNumberFormat="1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84" fontId="1" fillId="33" borderId="11" xfId="0" applyNumberFormat="1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184" fontId="6" fillId="33" borderId="20" xfId="0" applyNumberFormat="1" applyFont="1" applyFill="1" applyBorder="1" applyAlignment="1">
      <alignment horizontal="center" vertical="center" shrinkToFit="1"/>
    </xf>
    <xf numFmtId="0" fontId="1" fillId="33" borderId="11" xfId="0" applyNumberFormat="1" applyFont="1" applyFill="1" applyBorder="1" applyAlignment="1">
      <alignment horizontal="center" vertical="center" shrinkToFit="1"/>
    </xf>
    <xf numFmtId="0" fontId="5" fillId="33" borderId="43" xfId="0" applyNumberFormat="1" applyFont="1" applyFill="1" applyBorder="1" applyAlignment="1">
      <alignment horizontal="center" vertical="center" shrinkToFit="1"/>
    </xf>
    <xf numFmtId="184" fontId="1" fillId="33" borderId="37" xfId="0" applyNumberFormat="1" applyFont="1" applyFill="1" applyBorder="1" applyAlignment="1">
      <alignment horizontal="center" vertical="center" shrinkToFit="1"/>
    </xf>
    <xf numFmtId="184" fontId="1" fillId="33" borderId="12" xfId="0" applyNumberFormat="1" applyFont="1" applyFill="1" applyBorder="1" applyAlignment="1">
      <alignment horizontal="center" vertical="center" shrinkToFit="1"/>
    </xf>
    <xf numFmtId="0" fontId="9" fillId="33" borderId="10" xfId="0" applyNumberFormat="1" applyFont="1" applyFill="1" applyBorder="1" applyAlignment="1">
      <alignment horizontal="center" vertical="center" shrinkToFit="1"/>
    </xf>
    <xf numFmtId="184" fontId="1" fillId="33" borderId="44" xfId="0" applyNumberFormat="1" applyFont="1" applyFill="1" applyBorder="1" applyAlignment="1">
      <alignment horizontal="center" vertical="center" shrinkToFit="1"/>
    </xf>
    <xf numFmtId="0" fontId="5" fillId="33" borderId="27" xfId="0" applyNumberFormat="1" applyFont="1" applyFill="1" applyBorder="1" applyAlignment="1">
      <alignment horizontal="center" vertical="center" shrinkToFit="1"/>
    </xf>
    <xf numFmtId="0" fontId="6" fillId="33" borderId="35" xfId="0" applyNumberFormat="1" applyFont="1" applyFill="1" applyBorder="1" applyAlignment="1">
      <alignment horizontal="center" vertical="center" shrinkToFit="1"/>
    </xf>
    <xf numFmtId="184" fontId="1" fillId="33" borderId="21" xfId="0" applyNumberFormat="1" applyFont="1" applyFill="1" applyBorder="1" applyAlignment="1">
      <alignment horizontal="center" vertical="center" shrinkToFit="1"/>
    </xf>
    <xf numFmtId="0" fontId="1" fillId="33" borderId="21" xfId="0" applyNumberFormat="1" applyFont="1" applyFill="1" applyBorder="1" applyAlignment="1">
      <alignment horizontal="center" vertical="center" shrinkToFit="1"/>
    </xf>
    <xf numFmtId="0" fontId="6" fillId="33" borderId="21" xfId="0" applyNumberFormat="1" applyFont="1" applyFill="1" applyBorder="1" applyAlignment="1">
      <alignment horizontal="center" vertical="center" shrinkToFit="1"/>
    </xf>
    <xf numFmtId="184" fontId="6" fillId="33" borderId="21" xfId="0" applyNumberFormat="1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185" fontId="1" fillId="33" borderId="35" xfId="0" applyNumberFormat="1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0" xfId="0" applyNumberFormat="1" applyFont="1" applyFill="1" applyBorder="1" applyAlignment="1">
      <alignment horizontal="center" vertical="center" shrinkToFit="1"/>
    </xf>
    <xf numFmtId="184" fontId="5" fillId="33" borderId="26" xfId="0" applyNumberFormat="1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1" fillId="32" borderId="22" xfId="0" applyFont="1" applyFill="1" applyBorder="1" applyAlignment="1">
      <alignment horizontal="center" vertical="center" shrinkToFit="1"/>
    </xf>
    <xf numFmtId="184" fontId="1" fillId="33" borderId="35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收费站基本情况表2014年8月新" xfId="40"/>
    <cellStyle name="差_通信录" xfId="41"/>
    <cellStyle name="差_纸券收发余" xfId="42"/>
    <cellStyle name="常规 2" xfId="43"/>
    <cellStyle name="常规 2 2" xfId="44"/>
    <cellStyle name="常规 2_路段路网编号2014.11.6" xfId="45"/>
    <cellStyle name="常规 3" xfId="46"/>
    <cellStyle name="常规 4" xfId="47"/>
    <cellStyle name="常规 5" xfId="48"/>
    <cellStyle name="Hyperlink" xfId="49"/>
    <cellStyle name="好" xfId="50"/>
    <cellStyle name="好_收费站基本情况表2014年8月新" xfId="51"/>
    <cellStyle name="好_通信录" xfId="52"/>
    <cellStyle name="好_纸券收发余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showGridLines="0" tabSelected="1" zoomScalePageLayoutView="0" workbookViewId="0" topLeftCell="A1">
      <pane xSplit="4" ySplit="2" topLeftCell="E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00" sqref="K100"/>
    </sheetView>
  </sheetViews>
  <sheetFormatPr defaultColWidth="10.625" defaultRowHeight="15.75" customHeight="1"/>
  <cols>
    <col min="1" max="1" width="12.375" style="27" customWidth="1"/>
    <col min="2" max="2" width="4.75390625" style="1" customWidth="1"/>
    <col min="3" max="3" width="3.75390625" style="1" customWidth="1"/>
    <col min="4" max="4" width="11.125" style="1" customWidth="1"/>
    <col min="5" max="5" width="5.50390625" style="5" customWidth="1"/>
    <col min="6" max="6" width="10.375" style="1" customWidth="1"/>
    <col min="7" max="7" width="8.375" style="6" customWidth="1"/>
    <col min="8" max="8" width="5.875" style="6" customWidth="1"/>
    <col min="9" max="9" width="5.50390625" style="6" customWidth="1"/>
    <col min="10" max="10" width="7.125" style="6" customWidth="1"/>
    <col min="11" max="11" width="9.625" style="1" customWidth="1"/>
    <col min="12" max="12" width="8.875" style="1" customWidth="1"/>
    <col min="13" max="13" width="11.50390625" style="1" customWidth="1"/>
    <col min="14" max="14" width="10.375" style="1" customWidth="1"/>
    <col min="15" max="15" width="7.875" style="1" customWidth="1"/>
    <col min="16" max="16" width="10.375" style="1" customWidth="1"/>
    <col min="17" max="17" width="6.25390625" style="1" customWidth="1"/>
    <col min="18" max="18" width="7.375" style="1" customWidth="1"/>
    <col min="19" max="19" width="4.375" style="1" customWidth="1"/>
    <col min="20" max="20" width="6.25390625" style="1" customWidth="1"/>
    <col min="21" max="22" width="10.625" style="1" hidden="1" customWidth="1"/>
    <col min="23" max="16384" width="10.625" style="1" customWidth="1"/>
  </cols>
  <sheetData>
    <row r="1" spans="2:20" ht="30.75" customHeight="1">
      <c r="B1" s="52" t="s">
        <v>253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2" s="2" customFormat="1" ht="36.75" customHeight="1" thickBot="1">
      <c r="A2" s="53" t="s">
        <v>254</v>
      </c>
      <c r="B2" s="53"/>
      <c r="C2" s="53"/>
      <c r="D2" s="53"/>
      <c r="E2" s="57" t="s">
        <v>255</v>
      </c>
      <c r="F2" s="58" t="s">
        <v>93</v>
      </c>
      <c r="G2" s="59" t="s">
        <v>256</v>
      </c>
      <c r="H2" s="59" t="s">
        <v>257</v>
      </c>
      <c r="I2" s="59" t="s">
        <v>258</v>
      </c>
      <c r="J2" s="59" t="s">
        <v>259</v>
      </c>
      <c r="K2" s="60"/>
      <c r="L2" s="61"/>
      <c r="M2" s="62"/>
      <c r="N2" s="63"/>
      <c r="O2" s="64"/>
      <c r="P2" s="64"/>
      <c r="Q2" s="65" t="s">
        <v>260</v>
      </c>
      <c r="R2" s="65"/>
      <c r="S2" s="66" t="s">
        <v>261</v>
      </c>
      <c r="T2" s="66"/>
      <c r="U2" s="7"/>
      <c r="V2" s="7"/>
    </row>
    <row r="3" spans="1:22" s="3" customFormat="1" ht="15.75" customHeight="1">
      <c r="A3" s="54" t="s">
        <v>262</v>
      </c>
      <c r="B3" s="67" t="s">
        <v>263</v>
      </c>
      <c r="C3" s="68"/>
      <c r="D3" s="68"/>
      <c r="E3" s="69">
        <v>1</v>
      </c>
      <c r="F3" s="70" t="s">
        <v>94</v>
      </c>
      <c r="G3" s="71">
        <v>5</v>
      </c>
      <c r="H3" s="71">
        <v>5</v>
      </c>
      <c r="I3" s="71">
        <v>1</v>
      </c>
      <c r="J3" s="71">
        <v>1</v>
      </c>
      <c r="K3" s="224" t="s">
        <v>95</v>
      </c>
      <c r="L3" s="224" t="s">
        <v>96</v>
      </c>
      <c r="M3" s="224" t="s">
        <v>97</v>
      </c>
      <c r="N3" s="224" t="s">
        <v>63</v>
      </c>
      <c r="O3" s="225" t="s">
        <v>72</v>
      </c>
      <c r="P3" s="224"/>
      <c r="Q3" s="72"/>
      <c r="R3" s="72"/>
      <c r="S3" s="73"/>
      <c r="T3" s="74"/>
      <c r="U3" s="12"/>
      <c r="V3" s="12"/>
    </row>
    <row r="4" spans="1:22" s="3" customFormat="1" ht="15.75" customHeight="1">
      <c r="A4" s="55"/>
      <c r="B4" s="75"/>
      <c r="C4" s="50"/>
      <c r="D4" s="50"/>
      <c r="E4" s="19">
        <v>2</v>
      </c>
      <c r="F4" s="18" t="s">
        <v>264</v>
      </c>
      <c r="G4" s="9">
        <v>5</v>
      </c>
      <c r="H4" s="9">
        <v>5</v>
      </c>
      <c r="I4" s="9"/>
      <c r="J4" s="9"/>
      <c r="K4" s="226" t="s">
        <v>98</v>
      </c>
      <c r="L4" s="226" t="s">
        <v>99</v>
      </c>
      <c r="M4" s="226" t="s">
        <v>100</v>
      </c>
      <c r="N4" s="226" t="s">
        <v>101</v>
      </c>
      <c r="O4" s="226" t="s">
        <v>66</v>
      </c>
      <c r="P4" s="226"/>
      <c r="Q4" s="10"/>
      <c r="R4" s="10"/>
      <c r="S4" s="13"/>
      <c r="T4" s="76"/>
      <c r="U4" s="12"/>
      <c r="V4" s="12"/>
    </row>
    <row r="5" spans="1:22" s="24" customFormat="1" ht="15.75" customHeight="1">
      <c r="A5" s="55"/>
      <c r="B5" s="75"/>
      <c r="C5" s="50"/>
      <c r="D5" s="50"/>
      <c r="E5" s="19">
        <v>3</v>
      </c>
      <c r="F5" s="18" t="s">
        <v>265</v>
      </c>
      <c r="G5" s="15">
        <v>6</v>
      </c>
      <c r="H5" s="15">
        <v>6</v>
      </c>
      <c r="I5" s="15">
        <v>1</v>
      </c>
      <c r="J5" s="15">
        <v>1</v>
      </c>
      <c r="K5" s="227" t="s">
        <v>266</v>
      </c>
      <c r="L5" s="227" t="s">
        <v>134</v>
      </c>
      <c r="M5" s="227" t="s">
        <v>44</v>
      </c>
      <c r="N5" s="227" t="s">
        <v>45</v>
      </c>
      <c r="O5" s="227" t="s">
        <v>132</v>
      </c>
      <c r="P5" s="227" t="s">
        <v>133</v>
      </c>
      <c r="Q5" s="11"/>
      <c r="R5" s="11"/>
      <c r="S5" s="11"/>
      <c r="T5" s="77"/>
      <c r="U5" s="12"/>
      <c r="V5" s="23"/>
    </row>
    <row r="6" spans="1:22" s="24" customFormat="1" ht="15.75" customHeight="1">
      <c r="A6" s="55"/>
      <c r="B6" s="75"/>
      <c r="C6" s="50"/>
      <c r="D6" s="50"/>
      <c r="E6" s="19">
        <v>4</v>
      </c>
      <c r="F6" s="18" t="s">
        <v>267</v>
      </c>
      <c r="G6" s="15">
        <v>6</v>
      </c>
      <c r="H6" s="15">
        <v>6</v>
      </c>
      <c r="I6" s="15">
        <v>1</v>
      </c>
      <c r="J6" s="15">
        <v>1</v>
      </c>
      <c r="K6" s="227" t="s">
        <v>242</v>
      </c>
      <c r="L6" s="227" t="s">
        <v>243</v>
      </c>
      <c r="M6" s="227" t="s">
        <v>244</v>
      </c>
      <c r="N6" s="227" t="s">
        <v>245</v>
      </c>
      <c r="O6" s="227" t="s">
        <v>237</v>
      </c>
      <c r="P6" s="227" t="s">
        <v>246</v>
      </c>
      <c r="Q6" s="11"/>
      <c r="R6" s="11"/>
      <c r="S6" s="11"/>
      <c r="T6" s="77"/>
      <c r="U6" s="12"/>
      <c r="V6" s="23"/>
    </row>
    <row r="7" spans="1:22" s="24" customFormat="1" ht="15.75" customHeight="1">
      <c r="A7" s="55"/>
      <c r="B7" s="75"/>
      <c r="C7" s="50"/>
      <c r="D7" s="50"/>
      <c r="E7" s="19"/>
      <c r="F7" s="18" t="s">
        <v>268</v>
      </c>
      <c r="G7" s="15"/>
      <c r="H7" s="15"/>
      <c r="I7" s="15"/>
      <c r="J7" s="15"/>
      <c r="K7" s="39"/>
      <c r="L7" s="13"/>
      <c r="M7" s="13"/>
      <c r="N7" s="13"/>
      <c r="O7" s="13"/>
      <c r="P7" s="13"/>
      <c r="Q7" s="11"/>
      <c r="R7" s="11"/>
      <c r="S7" s="11"/>
      <c r="T7" s="77"/>
      <c r="U7" s="12"/>
      <c r="V7" s="23"/>
    </row>
    <row r="8" spans="1:22" s="24" customFormat="1" ht="18.75" customHeight="1" thickBot="1">
      <c r="A8" s="55"/>
      <c r="B8" s="78"/>
      <c r="C8" s="79"/>
      <c r="D8" s="79"/>
      <c r="E8" s="80">
        <f>COUNTA(E3:E7)</f>
        <v>4</v>
      </c>
      <c r="F8" s="81" t="s">
        <v>4</v>
      </c>
      <c r="G8" s="82">
        <f>SUM(G3:G7)</f>
        <v>22</v>
      </c>
      <c r="H8" s="82">
        <f>SUM(H3:H7)</f>
        <v>22</v>
      </c>
      <c r="I8" s="82">
        <f>SUM(I3:I7)</f>
        <v>3</v>
      </c>
      <c r="J8" s="82">
        <f>SUM(J3:J7)</f>
        <v>3</v>
      </c>
      <c r="K8" s="83"/>
      <c r="L8" s="84"/>
      <c r="M8" s="84"/>
      <c r="N8" s="84"/>
      <c r="O8" s="84"/>
      <c r="P8" s="84"/>
      <c r="Q8" s="85"/>
      <c r="R8" s="85"/>
      <c r="S8" s="85"/>
      <c r="T8" s="86"/>
      <c r="U8" s="12"/>
      <c r="V8" s="23"/>
    </row>
    <row r="9" spans="1:22" s="24" customFormat="1" ht="15.75" customHeight="1">
      <c r="A9" s="55"/>
      <c r="B9" s="67" t="s">
        <v>269</v>
      </c>
      <c r="C9" s="68"/>
      <c r="D9" s="68"/>
      <c r="E9" s="69">
        <v>1</v>
      </c>
      <c r="F9" s="87" t="s">
        <v>159</v>
      </c>
      <c r="G9" s="70">
        <v>1</v>
      </c>
      <c r="H9" s="70">
        <v>1</v>
      </c>
      <c r="I9" s="70"/>
      <c r="J9" s="70"/>
      <c r="K9" s="73" t="s">
        <v>247</v>
      </c>
      <c r="L9" s="73"/>
      <c r="M9" s="73"/>
      <c r="N9" s="73"/>
      <c r="O9" s="73"/>
      <c r="P9" s="88"/>
      <c r="Q9" s="89"/>
      <c r="R9" s="89"/>
      <c r="S9" s="89"/>
      <c r="T9" s="90"/>
      <c r="U9" s="12"/>
      <c r="V9" s="23"/>
    </row>
    <row r="10" spans="1:22" s="3" customFormat="1" ht="15.75" customHeight="1">
      <c r="A10" s="55"/>
      <c r="B10" s="75"/>
      <c r="C10" s="50"/>
      <c r="D10" s="50"/>
      <c r="E10" s="19">
        <v>2</v>
      </c>
      <c r="F10" s="13" t="s">
        <v>270</v>
      </c>
      <c r="G10" s="15">
        <v>6</v>
      </c>
      <c r="H10" s="15">
        <v>6</v>
      </c>
      <c r="I10" s="228">
        <v>1</v>
      </c>
      <c r="J10" s="228">
        <v>1</v>
      </c>
      <c r="K10" s="227" t="s">
        <v>235</v>
      </c>
      <c r="L10" s="227" t="s">
        <v>236</v>
      </c>
      <c r="M10" s="227" t="s">
        <v>234</v>
      </c>
      <c r="N10" s="227" t="s">
        <v>233</v>
      </c>
      <c r="O10" s="227" t="s">
        <v>232</v>
      </c>
      <c r="P10" s="227" t="s">
        <v>271</v>
      </c>
      <c r="Q10" s="223"/>
      <c r="R10" s="8"/>
      <c r="S10" s="8"/>
      <c r="T10" s="91"/>
      <c r="U10" s="12"/>
      <c r="V10" s="12"/>
    </row>
    <row r="11" spans="1:22" s="3" customFormat="1" ht="15.75" customHeight="1">
      <c r="A11" s="55"/>
      <c r="B11" s="75"/>
      <c r="C11" s="50"/>
      <c r="D11" s="50"/>
      <c r="E11" s="19">
        <v>3</v>
      </c>
      <c r="F11" s="13" t="s">
        <v>272</v>
      </c>
      <c r="G11" s="15">
        <v>6</v>
      </c>
      <c r="H11" s="15">
        <v>5</v>
      </c>
      <c r="I11" s="228">
        <v>1</v>
      </c>
      <c r="J11" s="228">
        <v>0</v>
      </c>
      <c r="K11" s="227" t="s">
        <v>43</v>
      </c>
      <c r="L11" s="227" t="s">
        <v>238</v>
      </c>
      <c r="M11" s="227" t="s">
        <v>239</v>
      </c>
      <c r="N11" s="227" t="s">
        <v>240</v>
      </c>
      <c r="O11" s="227" t="s">
        <v>241</v>
      </c>
      <c r="P11" s="227" t="s">
        <v>273</v>
      </c>
      <c r="Q11" s="223"/>
      <c r="R11" s="8"/>
      <c r="S11" s="8"/>
      <c r="T11" s="76"/>
      <c r="U11" s="12"/>
      <c r="V11" s="12"/>
    </row>
    <row r="12" spans="1:22" s="3" customFormat="1" ht="15.75" customHeight="1" thickBot="1">
      <c r="A12" s="55"/>
      <c r="B12" s="78"/>
      <c r="C12" s="79"/>
      <c r="D12" s="79"/>
      <c r="E12" s="80">
        <f>COUNTA(E9:E11)</f>
        <v>3</v>
      </c>
      <c r="F12" s="81" t="s">
        <v>4</v>
      </c>
      <c r="G12" s="82">
        <f>SUM(G9:G11)</f>
        <v>13</v>
      </c>
      <c r="H12" s="82">
        <f>SUM(H9:H11)</f>
        <v>12</v>
      </c>
      <c r="I12" s="229">
        <f>SUM(I9:I11)</f>
        <v>2</v>
      </c>
      <c r="J12" s="229">
        <f>SUM(J9:J11)</f>
        <v>1</v>
      </c>
      <c r="K12" s="230"/>
      <c r="L12" s="230"/>
      <c r="M12" s="230"/>
      <c r="N12" s="230"/>
      <c r="O12" s="230"/>
      <c r="P12" s="230"/>
      <c r="Q12" s="230"/>
      <c r="R12" s="93"/>
      <c r="S12" s="93"/>
      <c r="T12" s="94"/>
      <c r="U12" s="12"/>
      <c r="V12" s="12"/>
    </row>
    <row r="13" spans="1:22" s="3" customFormat="1" ht="15.75" customHeight="1">
      <c r="A13" s="55"/>
      <c r="B13" s="67" t="s">
        <v>274</v>
      </c>
      <c r="C13" s="68"/>
      <c r="D13" s="68"/>
      <c r="E13" s="95">
        <v>1</v>
      </c>
      <c r="F13" s="70" t="s">
        <v>275</v>
      </c>
      <c r="G13" s="71">
        <v>6</v>
      </c>
      <c r="H13" s="71">
        <v>6</v>
      </c>
      <c r="I13" s="71"/>
      <c r="J13" s="71"/>
      <c r="K13" s="72" t="s">
        <v>32</v>
      </c>
      <c r="L13" s="72" t="s">
        <v>276</v>
      </c>
      <c r="M13" s="72" t="s">
        <v>277</v>
      </c>
      <c r="N13" s="72" t="s">
        <v>278</v>
      </c>
      <c r="O13" s="72" t="s">
        <v>279</v>
      </c>
      <c r="P13" s="72" t="s">
        <v>280</v>
      </c>
      <c r="Q13" s="72"/>
      <c r="R13" s="72"/>
      <c r="S13" s="73"/>
      <c r="T13" s="74"/>
      <c r="U13" s="12"/>
      <c r="V13" s="12"/>
    </row>
    <row r="14" spans="1:21" s="3" customFormat="1" ht="15.75" customHeight="1">
      <c r="A14" s="55"/>
      <c r="B14" s="75"/>
      <c r="C14" s="50"/>
      <c r="D14" s="50"/>
      <c r="E14" s="20">
        <v>2</v>
      </c>
      <c r="F14" s="15" t="s">
        <v>47</v>
      </c>
      <c r="G14" s="9">
        <v>5</v>
      </c>
      <c r="H14" s="9">
        <v>4</v>
      </c>
      <c r="I14" s="9"/>
      <c r="J14" s="9"/>
      <c r="K14" s="10" t="s">
        <v>48</v>
      </c>
      <c r="L14" s="227" t="s">
        <v>49</v>
      </c>
      <c r="M14" s="227" t="s">
        <v>50</v>
      </c>
      <c r="N14" s="227" t="s">
        <v>51</v>
      </c>
      <c r="O14" s="10" t="s">
        <v>52</v>
      </c>
      <c r="P14" s="10"/>
      <c r="Q14" s="10"/>
      <c r="R14" s="10"/>
      <c r="S14" s="13"/>
      <c r="T14" s="76"/>
      <c r="U14" s="12"/>
    </row>
    <row r="15" spans="1:22" s="3" customFormat="1" ht="15.75" customHeight="1">
      <c r="A15" s="55"/>
      <c r="B15" s="75"/>
      <c r="C15" s="50"/>
      <c r="D15" s="50"/>
      <c r="E15" s="20">
        <v>3</v>
      </c>
      <c r="F15" s="15" t="s">
        <v>53</v>
      </c>
      <c r="G15" s="9">
        <v>4</v>
      </c>
      <c r="H15" s="9">
        <v>4</v>
      </c>
      <c r="I15" s="9">
        <v>1</v>
      </c>
      <c r="J15" s="9">
        <v>1</v>
      </c>
      <c r="K15" s="10" t="s">
        <v>54</v>
      </c>
      <c r="L15" s="227" t="s">
        <v>55</v>
      </c>
      <c r="M15" s="227" t="s">
        <v>56</v>
      </c>
      <c r="N15" s="227" t="s">
        <v>57</v>
      </c>
      <c r="O15" s="10"/>
      <c r="P15" s="10"/>
      <c r="Q15" s="10"/>
      <c r="R15" s="10"/>
      <c r="S15" s="13"/>
      <c r="T15" s="76"/>
      <c r="U15" s="12"/>
      <c r="V15" s="12" t="s">
        <v>281</v>
      </c>
    </row>
    <row r="16" spans="1:22" s="3" customFormat="1" ht="15.75" customHeight="1">
      <c r="A16" s="55"/>
      <c r="B16" s="75"/>
      <c r="C16" s="50"/>
      <c r="D16" s="50"/>
      <c r="E16" s="20"/>
      <c r="F16" s="15" t="s">
        <v>282</v>
      </c>
      <c r="G16" s="9"/>
      <c r="H16" s="9"/>
      <c r="I16" s="9"/>
      <c r="J16" s="9"/>
      <c r="K16" s="10"/>
      <c r="L16" s="10"/>
      <c r="M16" s="10"/>
      <c r="N16" s="39"/>
      <c r="O16" s="10"/>
      <c r="P16" s="10"/>
      <c r="Q16" s="10"/>
      <c r="R16" s="10"/>
      <c r="S16" s="13"/>
      <c r="T16" s="76"/>
      <c r="U16" s="12"/>
      <c r="V16" s="12"/>
    </row>
    <row r="17" spans="1:21" s="3" customFormat="1" ht="15.75" customHeight="1" thickBot="1">
      <c r="A17" s="56"/>
      <c r="B17" s="78"/>
      <c r="C17" s="79"/>
      <c r="D17" s="79"/>
      <c r="E17" s="96">
        <f>COUNTA(E13:E16)</f>
        <v>3</v>
      </c>
      <c r="F17" s="81" t="s">
        <v>4</v>
      </c>
      <c r="G17" s="97">
        <f>SUM(G13:G16)</f>
        <v>15</v>
      </c>
      <c r="H17" s="97">
        <f>SUM(H13:H16)</f>
        <v>14</v>
      </c>
      <c r="I17" s="97">
        <f>SUM(I13:I16)</f>
        <v>1</v>
      </c>
      <c r="J17" s="97">
        <f>SUM(J13:J16)</f>
        <v>1</v>
      </c>
      <c r="K17" s="98"/>
      <c r="L17" s="98"/>
      <c r="M17" s="98"/>
      <c r="N17" s="98"/>
      <c r="O17" s="98"/>
      <c r="P17" s="98"/>
      <c r="Q17" s="98"/>
      <c r="R17" s="98"/>
      <c r="S17" s="84"/>
      <c r="T17" s="99"/>
      <c r="U17" s="12"/>
    </row>
    <row r="18" spans="1:22" s="3" customFormat="1" ht="15.75" customHeight="1">
      <c r="A18" s="108" t="s">
        <v>262</v>
      </c>
      <c r="B18" s="67" t="s">
        <v>283</v>
      </c>
      <c r="C18" s="68"/>
      <c r="D18" s="68"/>
      <c r="E18" s="95">
        <v>1</v>
      </c>
      <c r="F18" s="73" t="s">
        <v>284</v>
      </c>
      <c r="G18" s="70">
        <v>3</v>
      </c>
      <c r="H18" s="70">
        <v>3</v>
      </c>
      <c r="I18" s="70"/>
      <c r="J18" s="70"/>
      <c r="K18" s="101" t="s">
        <v>285</v>
      </c>
      <c r="L18" s="101" t="s">
        <v>286</v>
      </c>
      <c r="M18" s="101" t="s">
        <v>287</v>
      </c>
      <c r="N18" s="101"/>
      <c r="O18" s="101"/>
      <c r="P18" s="101"/>
      <c r="Q18" s="101"/>
      <c r="R18" s="102"/>
      <c r="S18" s="101"/>
      <c r="T18" s="103"/>
      <c r="U18" s="12"/>
      <c r="V18" s="12"/>
    </row>
    <row r="19" spans="1:22" s="3" customFormat="1" ht="15.75" customHeight="1">
      <c r="A19" s="109"/>
      <c r="B19" s="75"/>
      <c r="C19" s="50"/>
      <c r="D19" s="50"/>
      <c r="E19" s="20">
        <v>2</v>
      </c>
      <c r="F19" s="13" t="s">
        <v>25</v>
      </c>
      <c r="G19" s="15">
        <v>5</v>
      </c>
      <c r="H19" s="15">
        <v>5</v>
      </c>
      <c r="I19" s="15"/>
      <c r="J19" s="15"/>
      <c r="K19" s="14" t="s">
        <v>288</v>
      </c>
      <c r="L19" s="14" t="s">
        <v>289</v>
      </c>
      <c r="M19" s="14" t="s">
        <v>290</v>
      </c>
      <c r="N19" s="14" t="s">
        <v>291</v>
      </c>
      <c r="O19" s="14" t="s">
        <v>292</v>
      </c>
      <c r="P19" s="14"/>
      <c r="Q19" s="14"/>
      <c r="R19" s="21"/>
      <c r="S19" s="14"/>
      <c r="T19" s="104"/>
      <c r="U19" s="12"/>
      <c r="V19" s="12" t="s">
        <v>293</v>
      </c>
    </row>
    <row r="20" spans="1:22" s="3" customFormat="1" ht="15.75" customHeight="1">
      <c r="A20" s="109"/>
      <c r="B20" s="75"/>
      <c r="C20" s="50"/>
      <c r="D20" s="50"/>
      <c r="E20" s="20"/>
      <c r="F20" s="13" t="s">
        <v>294</v>
      </c>
      <c r="G20" s="15"/>
      <c r="H20" s="15"/>
      <c r="I20" s="15"/>
      <c r="J20" s="15"/>
      <c r="K20" s="14"/>
      <c r="L20" s="14"/>
      <c r="M20" s="14"/>
      <c r="N20" s="14"/>
      <c r="O20" s="14"/>
      <c r="P20" s="14"/>
      <c r="Q20" s="14"/>
      <c r="R20" s="21"/>
      <c r="S20" s="14"/>
      <c r="T20" s="104"/>
      <c r="U20" s="12"/>
      <c r="V20" s="12"/>
    </row>
    <row r="21" spans="1:21" s="3" customFormat="1" ht="15.75" customHeight="1" thickBot="1">
      <c r="A21" s="109"/>
      <c r="B21" s="78"/>
      <c r="C21" s="79"/>
      <c r="D21" s="79"/>
      <c r="E21" s="96">
        <f>COUNTA(E18:E20)</f>
        <v>2</v>
      </c>
      <c r="F21" s="81" t="s">
        <v>4</v>
      </c>
      <c r="G21" s="82">
        <f>SUM(G18:G20)</f>
        <v>8</v>
      </c>
      <c r="H21" s="82">
        <f>SUM(H18:H20)</f>
        <v>8</v>
      </c>
      <c r="I21" s="82">
        <f>SUM(I18:I20)</f>
        <v>0</v>
      </c>
      <c r="J21" s="82">
        <f>SUM(J18:J20)</f>
        <v>0</v>
      </c>
      <c r="K21" s="93"/>
      <c r="L21" s="93"/>
      <c r="M21" s="93"/>
      <c r="N21" s="93"/>
      <c r="O21" s="93"/>
      <c r="P21" s="93"/>
      <c r="Q21" s="93"/>
      <c r="R21" s="105"/>
      <c r="S21" s="93"/>
      <c r="T21" s="94"/>
      <c r="U21" s="12"/>
    </row>
    <row r="22" spans="1:22" s="3" customFormat="1" ht="15.75" customHeight="1">
      <c r="A22" s="109"/>
      <c r="B22" s="67" t="s">
        <v>295</v>
      </c>
      <c r="C22" s="68"/>
      <c r="D22" s="68"/>
      <c r="E22" s="95">
        <v>1</v>
      </c>
      <c r="F22" s="70" t="s">
        <v>296</v>
      </c>
      <c r="G22" s="71">
        <v>4</v>
      </c>
      <c r="H22" s="71">
        <v>4</v>
      </c>
      <c r="I22" s="71"/>
      <c r="J22" s="71"/>
      <c r="K22" s="72" t="s">
        <v>102</v>
      </c>
      <c r="L22" s="72" t="s">
        <v>103</v>
      </c>
      <c r="M22" s="72" t="s">
        <v>104</v>
      </c>
      <c r="N22" s="72" t="s">
        <v>105</v>
      </c>
      <c r="O22" s="72"/>
      <c r="P22" s="72"/>
      <c r="Q22" s="72"/>
      <c r="R22" s="72"/>
      <c r="S22" s="73"/>
      <c r="T22" s="74"/>
      <c r="U22" s="12"/>
      <c r="V22" s="12"/>
    </row>
    <row r="23" spans="1:22" s="3" customFormat="1" ht="15.75" customHeight="1">
      <c r="A23" s="109"/>
      <c r="B23" s="75"/>
      <c r="C23" s="50"/>
      <c r="D23" s="50"/>
      <c r="E23" s="20">
        <v>2</v>
      </c>
      <c r="F23" s="15" t="s">
        <v>297</v>
      </c>
      <c r="G23" s="9">
        <v>7</v>
      </c>
      <c r="H23" s="9">
        <v>7</v>
      </c>
      <c r="I23" s="9"/>
      <c r="J23" s="9"/>
      <c r="K23" s="10" t="s">
        <v>106</v>
      </c>
      <c r="L23" s="10" t="s">
        <v>107</v>
      </c>
      <c r="M23" s="10" t="s">
        <v>108</v>
      </c>
      <c r="N23" s="10" t="s">
        <v>109</v>
      </c>
      <c r="O23" s="10" t="s">
        <v>110</v>
      </c>
      <c r="P23" s="10" t="s">
        <v>111</v>
      </c>
      <c r="Q23" s="10" t="s">
        <v>112</v>
      </c>
      <c r="R23" s="10"/>
      <c r="S23" s="13"/>
      <c r="T23" s="76"/>
      <c r="U23" s="12"/>
      <c r="V23" s="12"/>
    </row>
    <row r="24" spans="1:22" s="3" customFormat="1" ht="15.75" customHeight="1">
      <c r="A24" s="109"/>
      <c r="B24" s="75"/>
      <c r="C24" s="50"/>
      <c r="D24" s="50"/>
      <c r="E24" s="163">
        <v>3</v>
      </c>
      <c r="F24" s="164" t="s">
        <v>298</v>
      </c>
      <c r="G24" s="165">
        <v>9</v>
      </c>
      <c r="H24" s="165">
        <v>9</v>
      </c>
      <c r="I24" s="165">
        <v>1</v>
      </c>
      <c r="J24" s="165">
        <v>1</v>
      </c>
      <c r="K24" s="164" t="s">
        <v>81</v>
      </c>
      <c r="L24" s="164" t="s">
        <v>82</v>
      </c>
      <c r="M24" s="164" t="s">
        <v>69</v>
      </c>
      <c r="N24" s="164" t="s">
        <v>83</v>
      </c>
      <c r="O24" s="164" t="s">
        <v>299</v>
      </c>
      <c r="P24" s="164" t="s">
        <v>84</v>
      </c>
      <c r="Q24" s="164" t="s">
        <v>85</v>
      </c>
      <c r="R24" s="227" t="s">
        <v>87</v>
      </c>
      <c r="S24" s="14" t="s">
        <v>86</v>
      </c>
      <c r="T24" s="104"/>
      <c r="U24" s="12"/>
      <c r="V24" s="12"/>
    </row>
    <row r="25" spans="1:22" s="3" customFormat="1" ht="15.75" customHeight="1">
      <c r="A25" s="109"/>
      <c r="B25" s="75"/>
      <c r="C25" s="50"/>
      <c r="D25" s="50"/>
      <c r="E25" s="163"/>
      <c r="F25" s="164" t="s">
        <v>300</v>
      </c>
      <c r="G25" s="165"/>
      <c r="H25" s="165"/>
      <c r="I25" s="165"/>
      <c r="J25" s="165"/>
      <c r="K25" s="164"/>
      <c r="L25" s="164"/>
      <c r="M25" s="164"/>
      <c r="N25" s="164"/>
      <c r="O25" s="164"/>
      <c r="P25" s="164"/>
      <c r="Q25" s="164"/>
      <c r="R25" s="39"/>
      <c r="S25" s="14"/>
      <c r="T25" s="104"/>
      <c r="U25" s="12"/>
      <c r="V25" s="12"/>
    </row>
    <row r="26" spans="1:22" s="3" customFormat="1" ht="15.75" customHeight="1" thickBot="1">
      <c r="A26" s="109"/>
      <c r="B26" s="78"/>
      <c r="C26" s="79"/>
      <c r="D26" s="79"/>
      <c r="E26" s="166">
        <f>COUNTA(E22:E25)</f>
        <v>3</v>
      </c>
      <c r="F26" s="167" t="s">
        <v>4</v>
      </c>
      <c r="G26" s="168">
        <f>SUM(G22:G25)</f>
        <v>20</v>
      </c>
      <c r="H26" s="168">
        <f>SUM(H22:H25)</f>
        <v>20</v>
      </c>
      <c r="I26" s="168">
        <f>SUM(I22:I25)</f>
        <v>1</v>
      </c>
      <c r="J26" s="168">
        <f>SUM(J22:J25)</f>
        <v>1</v>
      </c>
      <c r="K26" s="169"/>
      <c r="L26" s="169"/>
      <c r="M26" s="169"/>
      <c r="N26" s="169"/>
      <c r="O26" s="169"/>
      <c r="P26" s="169"/>
      <c r="Q26" s="169"/>
      <c r="R26" s="83"/>
      <c r="S26" s="106"/>
      <c r="T26" s="107"/>
      <c r="U26" s="12"/>
      <c r="V26" s="12"/>
    </row>
    <row r="27" spans="1:22" s="3" customFormat="1" ht="15.75" customHeight="1">
      <c r="A27" s="109"/>
      <c r="B27" s="67" t="s">
        <v>301</v>
      </c>
      <c r="C27" s="68"/>
      <c r="D27" s="68"/>
      <c r="E27" s="170"/>
      <c r="F27" s="171" t="s">
        <v>302</v>
      </c>
      <c r="G27" s="172">
        <v>1</v>
      </c>
      <c r="H27" s="172">
        <v>1</v>
      </c>
      <c r="I27" s="172"/>
      <c r="J27" s="172"/>
      <c r="K27" s="173" t="s">
        <v>113</v>
      </c>
      <c r="L27" s="174"/>
      <c r="M27" s="174"/>
      <c r="N27" s="175"/>
      <c r="O27" s="175"/>
      <c r="P27" s="173"/>
      <c r="Q27" s="173"/>
      <c r="R27" s="173"/>
      <c r="S27" s="73"/>
      <c r="T27" s="74"/>
      <c r="U27" s="12"/>
      <c r="V27" s="12"/>
    </row>
    <row r="28" spans="1:22" s="3" customFormat="1" ht="15.75" customHeight="1">
      <c r="A28" s="109"/>
      <c r="B28" s="75"/>
      <c r="C28" s="50"/>
      <c r="D28" s="50"/>
      <c r="E28" s="163">
        <v>1</v>
      </c>
      <c r="F28" s="165" t="s">
        <v>303</v>
      </c>
      <c r="G28" s="176">
        <v>6</v>
      </c>
      <c r="H28" s="176">
        <v>5</v>
      </c>
      <c r="I28" s="176"/>
      <c r="J28" s="176"/>
      <c r="K28" s="177" t="s">
        <v>116</v>
      </c>
      <c r="L28" s="177" t="s">
        <v>117</v>
      </c>
      <c r="M28" s="177" t="s">
        <v>118</v>
      </c>
      <c r="N28" s="227" t="s">
        <v>119</v>
      </c>
      <c r="O28" s="177" t="s">
        <v>91</v>
      </c>
      <c r="P28" s="177" t="s">
        <v>304</v>
      </c>
      <c r="Q28" s="177"/>
      <c r="R28" s="177"/>
      <c r="S28" s="13"/>
      <c r="T28" s="76"/>
      <c r="U28" s="12"/>
      <c r="V28" s="12"/>
    </row>
    <row r="29" spans="1:22" s="3" customFormat="1" ht="15.75" customHeight="1">
      <c r="A29" s="109"/>
      <c r="B29" s="75"/>
      <c r="C29" s="50"/>
      <c r="D29" s="50"/>
      <c r="E29" s="163">
        <v>2</v>
      </c>
      <c r="F29" s="165" t="s">
        <v>305</v>
      </c>
      <c r="G29" s="176">
        <v>4</v>
      </c>
      <c r="H29" s="176">
        <v>4</v>
      </c>
      <c r="I29" s="176"/>
      <c r="J29" s="176"/>
      <c r="K29" s="164" t="s">
        <v>120</v>
      </c>
      <c r="L29" s="164" t="s">
        <v>121</v>
      </c>
      <c r="M29" s="164" t="s">
        <v>90</v>
      </c>
      <c r="N29" s="164" t="s">
        <v>306</v>
      </c>
      <c r="O29" s="164"/>
      <c r="P29" s="164"/>
      <c r="Q29" s="164"/>
      <c r="R29" s="164"/>
      <c r="S29" s="13"/>
      <c r="T29" s="76"/>
      <c r="U29" s="12"/>
      <c r="V29" s="12"/>
    </row>
    <row r="30" spans="1:22" s="3" customFormat="1" ht="15.75" customHeight="1">
      <c r="A30" s="109"/>
      <c r="B30" s="75"/>
      <c r="C30" s="50"/>
      <c r="D30" s="50"/>
      <c r="E30" s="163">
        <v>3</v>
      </c>
      <c r="F30" s="165" t="s">
        <v>307</v>
      </c>
      <c r="G30" s="176">
        <v>5</v>
      </c>
      <c r="H30" s="176">
        <v>5</v>
      </c>
      <c r="I30" s="176"/>
      <c r="J30" s="176"/>
      <c r="K30" s="164" t="s">
        <v>122</v>
      </c>
      <c r="L30" s="164" t="s">
        <v>123</v>
      </c>
      <c r="M30" s="164" t="s">
        <v>124</v>
      </c>
      <c r="N30" s="164" t="s">
        <v>7</v>
      </c>
      <c r="O30" s="178" t="s">
        <v>308</v>
      </c>
      <c r="P30" s="164"/>
      <c r="Q30" s="164"/>
      <c r="R30" s="164"/>
      <c r="S30" s="13"/>
      <c r="T30" s="76"/>
      <c r="U30" s="12"/>
      <c r="V30" s="12"/>
    </row>
    <row r="31" spans="1:22" s="3" customFormat="1" ht="15.75" customHeight="1">
      <c r="A31" s="109"/>
      <c r="B31" s="75"/>
      <c r="C31" s="50"/>
      <c r="D31" s="50"/>
      <c r="E31" s="163">
        <v>4</v>
      </c>
      <c r="F31" s="164" t="s">
        <v>309</v>
      </c>
      <c r="G31" s="165">
        <v>1</v>
      </c>
      <c r="H31" s="165">
        <v>1</v>
      </c>
      <c r="I31" s="165"/>
      <c r="J31" s="165"/>
      <c r="K31" s="164" t="s">
        <v>64</v>
      </c>
      <c r="L31" s="164"/>
      <c r="M31" s="164"/>
      <c r="N31" s="164"/>
      <c r="O31" s="164"/>
      <c r="P31" s="164"/>
      <c r="Q31" s="164"/>
      <c r="R31" s="164"/>
      <c r="S31" s="14"/>
      <c r="T31" s="104"/>
      <c r="U31" s="12"/>
      <c r="V31" s="12"/>
    </row>
    <row r="32" spans="1:22" s="3" customFormat="1" ht="15.75" customHeight="1" thickBot="1">
      <c r="A32" s="109"/>
      <c r="B32" s="78"/>
      <c r="C32" s="79"/>
      <c r="D32" s="79"/>
      <c r="E32" s="166">
        <f>COUNTA(E28:E31)</f>
        <v>4</v>
      </c>
      <c r="F32" s="167" t="s">
        <v>4</v>
      </c>
      <c r="G32" s="168">
        <f>SUM(G27:G31)</f>
        <v>17</v>
      </c>
      <c r="H32" s="168">
        <f>SUM(H27:H31)</f>
        <v>16</v>
      </c>
      <c r="I32" s="168">
        <f>SUM(I27:I31)</f>
        <v>0</v>
      </c>
      <c r="J32" s="168">
        <f>SUM(J27:J31)</f>
        <v>0</v>
      </c>
      <c r="K32" s="83"/>
      <c r="L32" s="83"/>
      <c r="M32" s="83"/>
      <c r="N32" s="83"/>
      <c r="O32" s="83"/>
      <c r="P32" s="83"/>
      <c r="Q32" s="83"/>
      <c r="R32" s="83"/>
      <c r="S32" s="93"/>
      <c r="T32" s="94"/>
      <c r="U32" s="12"/>
      <c r="V32" s="12"/>
    </row>
    <row r="33" spans="1:21" s="3" customFormat="1" ht="15.75" customHeight="1">
      <c r="A33" s="109"/>
      <c r="B33" s="111" t="s">
        <v>310</v>
      </c>
      <c r="C33" s="112"/>
      <c r="D33" s="112"/>
      <c r="E33" s="170">
        <v>1</v>
      </c>
      <c r="F33" s="171" t="s">
        <v>311</v>
      </c>
      <c r="G33" s="179">
        <v>8</v>
      </c>
      <c r="H33" s="179">
        <v>8</v>
      </c>
      <c r="I33" s="179"/>
      <c r="J33" s="179"/>
      <c r="K33" s="172" t="s">
        <v>136</v>
      </c>
      <c r="L33" s="172" t="s">
        <v>137</v>
      </c>
      <c r="M33" s="172" t="s">
        <v>138</v>
      </c>
      <c r="N33" s="172" t="s">
        <v>139</v>
      </c>
      <c r="O33" s="172" t="s">
        <v>140</v>
      </c>
      <c r="P33" s="172" t="s">
        <v>141</v>
      </c>
      <c r="Q33" s="172" t="s">
        <v>142</v>
      </c>
      <c r="R33" s="172" t="s">
        <v>8</v>
      </c>
      <c r="S33" s="73"/>
      <c r="T33" s="74"/>
      <c r="U33" s="12"/>
    </row>
    <row r="34" spans="1:22" s="3" customFormat="1" ht="15.75" customHeight="1">
      <c r="A34" s="109"/>
      <c r="B34" s="113"/>
      <c r="C34" s="44"/>
      <c r="D34" s="44"/>
      <c r="E34" s="163">
        <v>2</v>
      </c>
      <c r="F34" s="165" t="s">
        <v>58</v>
      </c>
      <c r="G34" s="176">
        <v>4</v>
      </c>
      <c r="H34" s="176">
        <v>4</v>
      </c>
      <c r="I34" s="176"/>
      <c r="J34" s="176"/>
      <c r="K34" s="164" t="s">
        <v>59</v>
      </c>
      <c r="L34" s="164" t="s">
        <v>60</v>
      </c>
      <c r="M34" s="164" t="s">
        <v>61</v>
      </c>
      <c r="N34" s="164" t="s">
        <v>62</v>
      </c>
      <c r="O34" s="164"/>
      <c r="P34" s="164"/>
      <c r="Q34" s="164"/>
      <c r="R34" s="164"/>
      <c r="S34" s="13"/>
      <c r="T34" s="76"/>
      <c r="U34" s="12"/>
      <c r="V34" s="12" t="s">
        <v>312</v>
      </c>
    </row>
    <row r="35" spans="1:21" s="3" customFormat="1" ht="15.75" customHeight="1" thickBot="1">
      <c r="A35" s="109"/>
      <c r="B35" s="114"/>
      <c r="C35" s="115"/>
      <c r="D35" s="115"/>
      <c r="E35" s="166">
        <f>COUNTA(E33:E34)</f>
        <v>2</v>
      </c>
      <c r="F35" s="167" t="s">
        <v>4</v>
      </c>
      <c r="G35" s="168">
        <f>SUM(G33:G34)</f>
        <v>12</v>
      </c>
      <c r="H35" s="168">
        <f>SUM(H33:H34)</f>
        <v>12</v>
      </c>
      <c r="I35" s="168">
        <f>SUM(I33:I34)</f>
        <v>0</v>
      </c>
      <c r="J35" s="168">
        <f>SUM(J33:J34)</f>
        <v>0</v>
      </c>
      <c r="K35" s="83"/>
      <c r="L35" s="83"/>
      <c r="M35" s="83"/>
      <c r="N35" s="83"/>
      <c r="O35" s="83"/>
      <c r="P35" s="83"/>
      <c r="Q35" s="83"/>
      <c r="R35" s="83"/>
      <c r="S35" s="92"/>
      <c r="T35" s="116"/>
      <c r="U35" s="12"/>
    </row>
    <row r="36" spans="1:21" s="3" customFormat="1" ht="15.75" customHeight="1">
      <c r="A36" s="109"/>
      <c r="B36" s="67" t="s">
        <v>313</v>
      </c>
      <c r="C36" s="68"/>
      <c r="D36" s="68"/>
      <c r="E36" s="170">
        <v>1</v>
      </c>
      <c r="F36" s="171" t="s">
        <v>314</v>
      </c>
      <c r="G36" s="179">
        <v>5</v>
      </c>
      <c r="H36" s="179">
        <v>5</v>
      </c>
      <c r="I36" s="179"/>
      <c r="J36" s="179"/>
      <c r="K36" s="172" t="s">
        <v>144</v>
      </c>
      <c r="L36" s="172" t="s">
        <v>315</v>
      </c>
      <c r="M36" s="172" t="s">
        <v>145</v>
      </c>
      <c r="N36" s="172" t="s">
        <v>146</v>
      </c>
      <c r="O36" s="172" t="s">
        <v>147</v>
      </c>
      <c r="P36" s="172"/>
      <c r="Q36" s="172"/>
      <c r="R36" s="172"/>
      <c r="S36" s="73"/>
      <c r="T36" s="74"/>
      <c r="U36" s="117" t="s">
        <v>316</v>
      </c>
    </row>
    <row r="37" spans="1:22" s="3" customFormat="1" ht="15.75" customHeight="1">
      <c r="A37" s="109"/>
      <c r="B37" s="75"/>
      <c r="C37" s="50"/>
      <c r="D37" s="50"/>
      <c r="E37" s="163">
        <v>2</v>
      </c>
      <c r="F37" s="165" t="s">
        <v>317</v>
      </c>
      <c r="G37" s="176">
        <v>2</v>
      </c>
      <c r="H37" s="176">
        <v>2</v>
      </c>
      <c r="I37" s="176"/>
      <c r="J37" s="176"/>
      <c r="K37" s="164" t="s">
        <v>160</v>
      </c>
      <c r="L37" s="164" t="s">
        <v>161</v>
      </c>
      <c r="M37" s="164"/>
      <c r="N37" s="164"/>
      <c r="O37" s="164"/>
      <c r="P37" s="164"/>
      <c r="Q37" s="164"/>
      <c r="R37" s="164"/>
      <c r="S37" s="13"/>
      <c r="T37" s="76"/>
      <c r="U37" s="12"/>
      <c r="V37" s="12" t="s">
        <v>318</v>
      </c>
    </row>
    <row r="38" spans="1:22" s="3" customFormat="1" ht="15.75" customHeight="1">
      <c r="A38" s="109"/>
      <c r="B38" s="75"/>
      <c r="C38" s="50"/>
      <c r="D38" s="50"/>
      <c r="E38" s="163">
        <v>3</v>
      </c>
      <c r="F38" s="165" t="s">
        <v>319</v>
      </c>
      <c r="G38" s="176">
        <v>1</v>
      </c>
      <c r="H38" s="176">
        <v>1</v>
      </c>
      <c r="I38" s="176"/>
      <c r="J38" s="176"/>
      <c r="K38" s="164" t="s">
        <v>320</v>
      </c>
      <c r="L38" s="164"/>
      <c r="M38" s="164"/>
      <c r="N38" s="164"/>
      <c r="O38" s="164"/>
      <c r="P38" s="164"/>
      <c r="Q38" s="164"/>
      <c r="R38" s="164"/>
      <c r="S38" s="13"/>
      <c r="T38" s="76"/>
      <c r="U38" s="12"/>
      <c r="V38" s="12" t="s">
        <v>321</v>
      </c>
    </row>
    <row r="39" spans="1:22" s="3" customFormat="1" ht="15.75" customHeight="1">
      <c r="A39" s="109"/>
      <c r="B39" s="75"/>
      <c r="C39" s="50"/>
      <c r="D39" s="50"/>
      <c r="E39" s="163">
        <v>4</v>
      </c>
      <c r="F39" s="165" t="s">
        <v>322</v>
      </c>
      <c r="G39" s="176">
        <v>3</v>
      </c>
      <c r="H39" s="176">
        <v>3</v>
      </c>
      <c r="I39" s="176"/>
      <c r="J39" s="176"/>
      <c r="K39" s="164" t="s">
        <v>323</v>
      </c>
      <c r="L39" s="164" t="s">
        <v>324</v>
      </c>
      <c r="M39" s="164" t="s">
        <v>325</v>
      </c>
      <c r="N39" s="164"/>
      <c r="O39" s="164"/>
      <c r="P39" s="164"/>
      <c r="Q39" s="164"/>
      <c r="R39" s="164"/>
      <c r="S39" s="13"/>
      <c r="T39" s="76"/>
      <c r="U39" s="12"/>
      <c r="V39" s="12" t="s">
        <v>326</v>
      </c>
    </row>
    <row r="40" spans="1:22" s="3" customFormat="1" ht="15.75" customHeight="1">
      <c r="A40" s="109"/>
      <c r="B40" s="75"/>
      <c r="C40" s="50"/>
      <c r="D40" s="50"/>
      <c r="E40" s="163">
        <v>5</v>
      </c>
      <c r="F40" s="165" t="s">
        <v>327</v>
      </c>
      <c r="G40" s="176">
        <v>2</v>
      </c>
      <c r="H40" s="176">
        <v>2</v>
      </c>
      <c r="I40" s="176"/>
      <c r="J40" s="176"/>
      <c r="K40" s="164" t="s">
        <v>328</v>
      </c>
      <c r="L40" s="164" t="s">
        <v>329</v>
      </c>
      <c r="M40" s="164"/>
      <c r="N40" s="164"/>
      <c r="O40" s="164"/>
      <c r="P40" s="164"/>
      <c r="Q40" s="164"/>
      <c r="R40" s="164"/>
      <c r="S40" s="13"/>
      <c r="T40" s="76"/>
      <c r="U40" s="12"/>
      <c r="V40" s="12"/>
    </row>
    <row r="41" spans="1:22" s="3" customFormat="1" ht="15.75" customHeight="1" thickBot="1">
      <c r="A41" s="109"/>
      <c r="B41" s="78"/>
      <c r="C41" s="79"/>
      <c r="D41" s="79"/>
      <c r="E41" s="166">
        <f>COUNTA(E36:E40)</f>
        <v>5</v>
      </c>
      <c r="F41" s="167" t="s">
        <v>4</v>
      </c>
      <c r="G41" s="180">
        <f>SUM(G36:G40)</f>
        <v>13</v>
      </c>
      <c r="H41" s="180">
        <f>SUM(H36:H40)</f>
        <v>13</v>
      </c>
      <c r="I41" s="180">
        <f>SUM(I36:I40)</f>
        <v>0</v>
      </c>
      <c r="J41" s="180">
        <f>SUM(J36:J40)</f>
        <v>0</v>
      </c>
      <c r="K41" s="169"/>
      <c r="L41" s="169"/>
      <c r="M41" s="169"/>
      <c r="N41" s="169"/>
      <c r="O41" s="169"/>
      <c r="P41" s="169"/>
      <c r="Q41" s="169"/>
      <c r="R41" s="169"/>
      <c r="S41" s="84"/>
      <c r="T41" s="99"/>
      <c r="U41" s="12"/>
      <c r="V41" s="12"/>
    </row>
    <row r="42" spans="1:21" s="3" customFormat="1" ht="15.75" customHeight="1">
      <c r="A42" s="109"/>
      <c r="B42" s="67" t="s">
        <v>330</v>
      </c>
      <c r="C42" s="68"/>
      <c r="D42" s="68"/>
      <c r="E42" s="170">
        <v>1</v>
      </c>
      <c r="F42" s="171" t="s">
        <v>331</v>
      </c>
      <c r="G42" s="179">
        <v>6</v>
      </c>
      <c r="H42" s="179">
        <v>6</v>
      </c>
      <c r="I42" s="179">
        <v>1</v>
      </c>
      <c r="J42" s="179">
        <v>1</v>
      </c>
      <c r="K42" s="225" t="s">
        <v>33</v>
      </c>
      <c r="L42" s="172" t="s">
        <v>35</v>
      </c>
      <c r="M42" s="172" t="s">
        <v>130</v>
      </c>
      <c r="N42" s="172" t="s">
        <v>67</v>
      </c>
      <c r="O42" s="172" t="s">
        <v>68</v>
      </c>
      <c r="P42" s="172" t="s">
        <v>135</v>
      </c>
      <c r="Q42" s="172"/>
      <c r="R42" s="172"/>
      <c r="S42" s="73"/>
      <c r="T42" s="74"/>
      <c r="U42" s="12"/>
    </row>
    <row r="43" spans="1:22" s="3" customFormat="1" ht="15.75" customHeight="1">
      <c r="A43" s="109"/>
      <c r="B43" s="75"/>
      <c r="C43" s="50"/>
      <c r="D43" s="50"/>
      <c r="E43" s="163">
        <v>2</v>
      </c>
      <c r="F43" s="165" t="s">
        <v>332</v>
      </c>
      <c r="G43" s="176">
        <v>3</v>
      </c>
      <c r="H43" s="176">
        <v>3</v>
      </c>
      <c r="I43" s="176"/>
      <c r="J43" s="176"/>
      <c r="K43" s="164" t="s">
        <v>333</v>
      </c>
      <c r="L43" s="164" t="s">
        <v>334</v>
      </c>
      <c r="M43" s="164" t="s">
        <v>335</v>
      </c>
      <c r="N43" s="164"/>
      <c r="O43" s="164"/>
      <c r="P43" s="164"/>
      <c r="Q43" s="164"/>
      <c r="R43" s="164"/>
      <c r="S43" s="13"/>
      <c r="T43" s="76"/>
      <c r="U43" s="12"/>
      <c r="V43" s="12"/>
    </row>
    <row r="44" spans="1:22" s="3" customFormat="1" ht="15.75" customHeight="1">
      <c r="A44" s="109"/>
      <c r="B44" s="75"/>
      <c r="C44" s="50"/>
      <c r="D44" s="50"/>
      <c r="E44" s="163"/>
      <c r="F44" s="165" t="s">
        <v>336</v>
      </c>
      <c r="G44" s="176"/>
      <c r="H44" s="176"/>
      <c r="I44" s="176"/>
      <c r="J44" s="176"/>
      <c r="K44" s="164"/>
      <c r="L44" s="164"/>
      <c r="M44" s="164"/>
      <c r="N44" s="164"/>
      <c r="O44" s="164"/>
      <c r="P44" s="164"/>
      <c r="Q44" s="164"/>
      <c r="R44" s="164"/>
      <c r="S44" s="13"/>
      <c r="T44" s="76"/>
      <c r="U44" s="12"/>
      <c r="V44" s="12"/>
    </row>
    <row r="45" spans="1:22" s="3" customFormat="1" ht="15.75" customHeight="1" thickBot="1">
      <c r="A45" s="110"/>
      <c r="B45" s="78"/>
      <c r="C45" s="79"/>
      <c r="D45" s="79"/>
      <c r="E45" s="166">
        <f>COUNTA(E42:E44)</f>
        <v>2</v>
      </c>
      <c r="F45" s="167" t="s">
        <v>4</v>
      </c>
      <c r="G45" s="181">
        <f>SUM(G42:G44)</f>
        <v>9</v>
      </c>
      <c r="H45" s="181">
        <f>SUM(H42:H44)</f>
        <v>9</v>
      </c>
      <c r="I45" s="181">
        <f>SUM(I42:I44)</f>
        <v>1</v>
      </c>
      <c r="J45" s="181">
        <f>SUM(J42:J44)</f>
        <v>1</v>
      </c>
      <c r="K45" s="83"/>
      <c r="L45" s="83"/>
      <c r="M45" s="83"/>
      <c r="N45" s="83"/>
      <c r="O45" s="83"/>
      <c r="P45" s="83"/>
      <c r="Q45" s="83"/>
      <c r="R45" s="83"/>
      <c r="S45" s="92"/>
      <c r="T45" s="116"/>
      <c r="U45" s="12"/>
      <c r="V45" s="12"/>
    </row>
    <row r="46" spans="1:22" s="3" customFormat="1" ht="15.75" customHeight="1">
      <c r="A46" s="42" t="s">
        <v>262</v>
      </c>
      <c r="B46" s="118" t="s">
        <v>337</v>
      </c>
      <c r="C46" s="119"/>
      <c r="D46" s="119"/>
      <c r="E46" s="182">
        <v>1</v>
      </c>
      <c r="F46" s="171" t="s">
        <v>338</v>
      </c>
      <c r="G46" s="179">
        <v>5</v>
      </c>
      <c r="H46" s="179">
        <v>5</v>
      </c>
      <c r="I46" s="179"/>
      <c r="J46" s="179"/>
      <c r="K46" s="172" t="s">
        <v>12</v>
      </c>
      <c r="L46" s="172" t="s">
        <v>13</v>
      </c>
      <c r="M46" s="172" t="s">
        <v>14</v>
      </c>
      <c r="N46" s="172" t="s">
        <v>15</v>
      </c>
      <c r="O46" s="172" t="s">
        <v>162</v>
      </c>
      <c r="P46" s="172" t="s">
        <v>163</v>
      </c>
      <c r="Q46" s="172"/>
      <c r="R46" s="172"/>
      <c r="S46" s="73"/>
      <c r="T46" s="74"/>
      <c r="U46" s="12"/>
      <c r="V46" s="12"/>
    </row>
    <row r="47" spans="1:22" s="3" customFormat="1" ht="15.75" customHeight="1">
      <c r="A47" s="42"/>
      <c r="B47" s="120"/>
      <c r="C47" s="51"/>
      <c r="D47" s="51"/>
      <c r="E47" s="183">
        <v>2</v>
      </c>
      <c r="F47" s="184" t="s">
        <v>339</v>
      </c>
      <c r="G47" s="176">
        <v>5</v>
      </c>
      <c r="H47" s="176">
        <v>5</v>
      </c>
      <c r="I47" s="176">
        <v>1</v>
      </c>
      <c r="J47" s="176">
        <v>1</v>
      </c>
      <c r="K47" s="164" t="s">
        <v>165</v>
      </c>
      <c r="L47" s="164" t="s">
        <v>16</v>
      </c>
      <c r="M47" s="164" t="s">
        <v>17</v>
      </c>
      <c r="N47" s="164" t="s">
        <v>18</v>
      </c>
      <c r="O47" s="227" t="s">
        <v>166</v>
      </c>
      <c r="P47" s="164"/>
      <c r="Q47" s="164"/>
      <c r="R47" s="164" t="s">
        <v>340</v>
      </c>
      <c r="S47" s="13"/>
      <c r="T47" s="76"/>
      <c r="U47" s="12"/>
      <c r="V47" s="12"/>
    </row>
    <row r="48" spans="1:22" s="3" customFormat="1" ht="15.75" customHeight="1">
      <c r="A48" s="42"/>
      <c r="B48" s="120"/>
      <c r="C48" s="51"/>
      <c r="D48" s="51"/>
      <c r="E48" s="183">
        <v>3</v>
      </c>
      <c r="F48" s="164" t="s">
        <v>341</v>
      </c>
      <c r="G48" s="165">
        <v>5</v>
      </c>
      <c r="H48" s="165">
        <v>5</v>
      </c>
      <c r="I48" s="165">
        <v>1</v>
      </c>
      <c r="J48" s="165">
        <v>1</v>
      </c>
      <c r="K48" s="164" t="s">
        <v>342</v>
      </c>
      <c r="L48" s="164" t="s">
        <v>343</v>
      </c>
      <c r="M48" s="164" t="s">
        <v>170</v>
      </c>
      <c r="N48" s="164" t="s">
        <v>171</v>
      </c>
      <c r="O48" s="227" t="s">
        <v>172</v>
      </c>
      <c r="P48" s="164"/>
      <c r="Q48" s="164"/>
      <c r="R48" s="164"/>
      <c r="S48" s="13"/>
      <c r="T48" s="76"/>
      <c r="U48" s="12" t="s">
        <v>344</v>
      </c>
      <c r="V48" s="12"/>
    </row>
    <row r="49" spans="1:22" s="3" customFormat="1" ht="15.75" customHeight="1">
      <c r="A49" s="42"/>
      <c r="B49" s="120"/>
      <c r="C49" s="51"/>
      <c r="D49" s="51"/>
      <c r="E49" s="183">
        <v>4</v>
      </c>
      <c r="F49" s="185" t="s">
        <v>345</v>
      </c>
      <c r="G49" s="165">
        <v>5</v>
      </c>
      <c r="H49" s="165">
        <v>5</v>
      </c>
      <c r="I49" s="165"/>
      <c r="J49" s="165"/>
      <c r="K49" s="164" t="s">
        <v>173</v>
      </c>
      <c r="L49" s="164" t="s">
        <v>346</v>
      </c>
      <c r="M49" s="164" t="s">
        <v>347</v>
      </c>
      <c r="N49" s="164" t="s">
        <v>70</v>
      </c>
      <c r="O49" s="164" t="s">
        <v>348</v>
      </c>
      <c r="P49" s="164"/>
      <c r="Q49" s="164"/>
      <c r="R49" s="164"/>
      <c r="S49" s="14"/>
      <c r="T49" s="104"/>
      <c r="U49" s="12"/>
      <c r="V49" s="12"/>
    </row>
    <row r="50" spans="1:22" s="3" customFormat="1" ht="15.75" customHeight="1" thickBot="1">
      <c r="A50" s="42"/>
      <c r="B50" s="121"/>
      <c r="C50" s="122"/>
      <c r="D50" s="122"/>
      <c r="E50" s="166">
        <f>COUNTA(E46:E49)</f>
        <v>4</v>
      </c>
      <c r="F50" s="167" t="s">
        <v>4</v>
      </c>
      <c r="G50" s="168">
        <f>SUM(G46:G49)</f>
        <v>20</v>
      </c>
      <c r="H50" s="168">
        <f>SUM(H46:H49)</f>
        <v>20</v>
      </c>
      <c r="I50" s="168">
        <f>SUM(I46:I49)</f>
        <v>2</v>
      </c>
      <c r="J50" s="168">
        <f>SUM(J46:J49)</f>
        <v>2</v>
      </c>
      <c r="K50" s="169"/>
      <c r="L50" s="169"/>
      <c r="M50" s="169"/>
      <c r="N50" s="169"/>
      <c r="O50" s="169"/>
      <c r="P50" s="169"/>
      <c r="Q50" s="169"/>
      <c r="R50" s="169"/>
      <c r="S50" s="106"/>
      <c r="T50" s="107"/>
      <c r="U50" s="12"/>
      <c r="V50" s="12"/>
    </row>
    <row r="51" spans="1:22" s="3" customFormat="1" ht="15.75" customHeight="1">
      <c r="A51" s="42"/>
      <c r="B51" s="67" t="s">
        <v>349</v>
      </c>
      <c r="C51" s="68"/>
      <c r="D51" s="68"/>
      <c r="E51" s="170">
        <v>1</v>
      </c>
      <c r="F51" s="171" t="s">
        <v>350</v>
      </c>
      <c r="G51" s="179">
        <v>7</v>
      </c>
      <c r="H51" s="179">
        <v>7</v>
      </c>
      <c r="I51" s="179">
        <v>1</v>
      </c>
      <c r="J51" s="179">
        <v>1</v>
      </c>
      <c r="K51" s="172" t="s">
        <v>19</v>
      </c>
      <c r="L51" s="172" t="s">
        <v>20</v>
      </c>
      <c r="M51" s="172" t="s">
        <v>21</v>
      </c>
      <c r="N51" s="172" t="s">
        <v>22</v>
      </c>
      <c r="O51" s="172" t="s">
        <v>351</v>
      </c>
      <c r="P51" s="172" t="s">
        <v>23</v>
      </c>
      <c r="Q51" s="225" t="s">
        <v>24</v>
      </c>
      <c r="R51" s="172"/>
      <c r="S51" s="73"/>
      <c r="T51" s="123"/>
      <c r="U51" s="12"/>
      <c r="V51" s="12"/>
    </row>
    <row r="52" spans="1:22" s="3" customFormat="1" ht="15.75" customHeight="1">
      <c r="A52" s="42"/>
      <c r="B52" s="75"/>
      <c r="C52" s="50"/>
      <c r="D52" s="50"/>
      <c r="E52" s="163">
        <v>2</v>
      </c>
      <c r="F52" s="165" t="s">
        <v>352</v>
      </c>
      <c r="G52" s="176">
        <v>6</v>
      </c>
      <c r="H52" s="176">
        <v>6</v>
      </c>
      <c r="I52" s="176">
        <v>1</v>
      </c>
      <c r="J52" s="176">
        <v>1</v>
      </c>
      <c r="K52" s="164" t="s">
        <v>73</v>
      </c>
      <c r="L52" s="164" t="s">
        <v>74</v>
      </c>
      <c r="M52" s="164" t="s">
        <v>6</v>
      </c>
      <c r="N52" s="227" t="s">
        <v>200</v>
      </c>
      <c r="O52" s="164" t="s">
        <v>164</v>
      </c>
      <c r="P52" s="186"/>
      <c r="Q52" s="164"/>
      <c r="R52" s="164"/>
      <c r="S52" s="13"/>
      <c r="T52" s="76"/>
      <c r="U52" s="12"/>
      <c r="V52" s="12"/>
    </row>
    <row r="53" spans="1:22" s="3" customFormat="1" ht="15.75" customHeight="1">
      <c r="A53" s="42"/>
      <c r="B53" s="75"/>
      <c r="C53" s="50"/>
      <c r="D53" s="50"/>
      <c r="E53" s="163">
        <v>3</v>
      </c>
      <c r="F53" s="164" t="s">
        <v>353</v>
      </c>
      <c r="G53" s="165">
        <v>3</v>
      </c>
      <c r="H53" s="165">
        <v>3</v>
      </c>
      <c r="I53" s="165"/>
      <c r="J53" s="165"/>
      <c r="K53" s="164" t="s">
        <v>169</v>
      </c>
      <c r="L53" s="164" t="s">
        <v>168</v>
      </c>
      <c r="M53" s="164" t="s">
        <v>167</v>
      </c>
      <c r="N53" s="187"/>
      <c r="O53" s="164"/>
      <c r="P53" s="164"/>
      <c r="Q53" s="164"/>
      <c r="R53" s="164"/>
      <c r="S53" s="13"/>
      <c r="T53" s="76"/>
      <c r="U53" s="12"/>
      <c r="V53" s="12"/>
    </row>
    <row r="54" spans="1:22" s="3" customFormat="1" ht="15.75" customHeight="1">
      <c r="A54" s="42"/>
      <c r="B54" s="75"/>
      <c r="C54" s="50"/>
      <c r="D54" s="50"/>
      <c r="E54" s="163">
        <v>4</v>
      </c>
      <c r="F54" s="164" t="s">
        <v>354</v>
      </c>
      <c r="G54" s="165">
        <v>5</v>
      </c>
      <c r="H54" s="165">
        <v>5</v>
      </c>
      <c r="I54" s="165"/>
      <c r="J54" s="165"/>
      <c r="K54" s="164" t="s">
        <v>174</v>
      </c>
      <c r="L54" s="164" t="s">
        <v>175</v>
      </c>
      <c r="M54" s="164" t="s">
        <v>176</v>
      </c>
      <c r="N54" s="164" t="s">
        <v>177</v>
      </c>
      <c r="O54" s="164" t="s">
        <v>178</v>
      </c>
      <c r="P54" s="187"/>
      <c r="Q54" s="164"/>
      <c r="R54" s="164"/>
      <c r="S54" s="14"/>
      <c r="T54" s="104"/>
      <c r="U54" s="12"/>
      <c r="V54" s="12"/>
    </row>
    <row r="55" spans="1:22" s="3" customFormat="1" ht="15.75" customHeight="1">
      <c r="A55" s="42"/>
      <c r="B55" s="75"/>
      <c r="C55" s="50"/>
      <c r="D55" s="50"/>
      <c r="E55" s="163">
        <v>5</v>
      </c>
      <c r="F55" s="164" t="s">
        <v>355</v>
      </c>
      <c r="G55" s="165">
        <v>3</v>
      </c>
      <c r="H55" s="165">
        <v>2</v>
      </c>
      <c r="I55" s="165">
        <v>1</v>
      </c>
      <c r="J55" s="165">
        <v>0</v>
      </c>
      <c r="K55" s="164" t="s">
        <v>356</v>
      </c>
      <c r="L55" s="164" t="s">
        <v>357</v>
      </c>
      <c r="M55" s="227" t="s">
        <v>358</v>
      </c>
      <c r="N55" s="164"/>
      <c r="O55" s="164"/>
      <c r="P55" s="187"/>
      <c r="Q55" s="164"/>
      <c r="R55" s="164"/>
      <c r="S55" s="14"/>
      <c r="T55" s="104"/>
      <c r="U55" s="12"/>
      <c r="V55" s="12"/>
    </row>
    <row r="56" spans="1:22" s="3" customFormat="1" ht="15.75" customHeight="1" thickBot="1">
      <c r="A56" s="42"/>
      <c r="B56" s="78"/>
      <c r="C56" s="79"/>
      <c r="D56" s="79"/>
      <c r="E56" s="166">
        <f>COUNTA(E51:E55)</f>
        <v>5</v>
      </c>
      <c r="F56" s="167" t="s">
        <v>4</v>
      </c>
      <c r="G56" s="168">
        <f>SUM(G51:G55)</f>
        <v>24</v>
      </c>
      <c r="H56" s="168">
        <f>SUM(H51:H55)</f>
        <v>23</v>
      </c>
      <c r="I56" s="168">
        <f>SUM(I51:I55)</f>
        <v>3</v>
      </c>
      <c r="J56" s="168">
        <f>SUM(J51:J55)</f>
        <v>2</v>
      </c>
      <c r="K56" s="83"/>
      <c r="L56" s="83"/>
      <c r="M56" s="231"/>
      <c r="N56" s="83"/>
      <c r="O56" s="83"/>
      <c r="P56" s="188"/>
      <c r="Q56" s="83"/>
      <c r="R56" s="83"/>
      <c r="S56" s="93"/>
      <c r="T56" s="94"/>
      <c r="U56" s="12"/>
      <c r="V56" s="12"/>
    </row>
    <row r="57" spans="1:22" s="3" customFormat="1" ht="15.75" customHeight="1">
      <c r="A57" s="42" t="s">
        <v>262</v>
      </c>
      <c r="B57" s="111" t="s">
        <v>359</v>
      </c>
      <c r="C57" s="112"/>
      <c r="D57" s="112"/>
      <c r="E57" s="170">
        <v>1</v>
      </c>
      <c r="F57" s="171" t="s">
        <v>360</v>
      </c>
      <c r="G57" s="179">
        <v>6</v>
      </c>
      <c r="H57" s="179">
        <v>6</v>
      </c>
      <c r="I57" s="179">
        <v>1</v>
      </c>
      <c r="J57" s="179">
        <v>1</v>
      </c>
      <c r="K57" s="172" t="s">
        <v>361</v>
      </c>
      <c r="L57" s="172" t="s">
        <v>149</v>
      </c>
      <c r="M57" s="172" t="s">
        <v>201</v>
      </c>
      <c r="N57" s="172" t="s">
        <v>150</v>
      </c>
      <c r="O57" s="172" t="s">
        <v>202</v>
      </c>
      <c r="P57" s="225" t="s">
        <v>203</v>
      </c>
      <c r="Q57" s="172"/>
      <c r="R57" s="172"/>
      <c r="S57" s="73"/>
      <c r="T57" s="74"/>
      <c r="U57" s="12"/>
      <c r="V57" s="12"/>
    </row>
    <row r="58" spans="1:22" s="3" customFormat="1" ht="15.75" customHeight="1">
      <c r="A58" s="42"/>
      <c r="B58" s="113"/>
      <c r="C58" s="44"/>
      <c r="D58" s="44"/>
      <c r="E58" s="163">
        <v>2</v>
      </c>
      <c r="F58" s="164" t="s">
        <v>362</v>
      </c>
      <c r="G58" s="165">
        <v>6</v>
      </c>
      <c r="H58" s="165">
        <v>6</v>
      </c>
      <c r="I58" s="165">
        <v>1</v>
      </c>
      <c r="J58" s="165">
        <v>1</v>
      </c>
      <c r="K58" s="227" t="s">
        <v>363</v>
      </c>
      <c r="L58" s="164" t="s">
        <v>40</v>
      </c>
      <c r="M58" s="164" t="s">
        <v>39</v>
      </c>
      <c r="N58" s="164" t="s">
        <v>38</v>
      </c>
      <c r="O58" s="164" t="s">
        <v>37</v>
      </c>
      <c r="P58" s="164" t="s">
        <v>36</v>
      </c>
      <c r="Q58" s="39"/>
      <c r="R58" s="39"/>
      <c r="S58" s="8"/>
      <c r="T58" s="91"/>
      <c r="U58" s="12" t="s">
        <v>364</v>
      </c>
      <c r="V58" s="12"/>
    </row>
    <row r="59" spans="1:21" s="3" customFormat="1" ht="15.75" customHeight="1">
      <c r="A59" s="42"/>
      <c r="B59" s="113"/>
      <c r="C59" s="44"/>
      <c r="D59" s="44"/>
      <c r="E59" s="163">
        <v>3</v>
      </c>
      <c r="F59" s="164" t="s">
        <v>365</v>
      </c>
      <c r="G59" s="165">
        <v>2</v>
      </c>
      <c r="H59" s="165">
        <v>2</v>
      </c>
      <c r="I59" s="165"/>
      <c r="J59" s="165"/>
      <c r="K59" s="164" t="s">
        <v>366</v>
      </c>
      <c r="L59" s="164" t="s">
        <v>367</v>
      </c>
      <c r="M59" s="164"/>
      <c r="N59" s="164"/>
      <c r="O59" s="164"/>
      <c r="P59" s="164"/>
      <c r="Q59" s="39"/>
      <c r="R59" s="39"/>
      <c r="S59" s="8"/>
      <c r="T59" s="91"/>
      <c r="U59" s="12"/>
    </row>
    <row r="60" spans="1:21" s="3" customFormat="1" ht="15.75" customHeight="1">
      <c r="A60" s="42"/>
      <c r="B60" s="113"/>
      <c r="C60" s="44"/>
      <c r="D60" s="44"/>
      <c r="E60" s="163">
        <v>4</v>
      </c>
      <c r="F60" s="164" t="s">
        <v>368</v>
      </c>
      <c r="G60" s="165">
        <v>3</v>
      </c>
      <c r="H60" s="165">
        <v>3</v>
      </c>
      <c r="I60" s="165"/>
      <c r="J60" s="165"/>
      <c r="K60" s="164" t="s">
        <v>369</v>
      </c>
      <c r="L60" s="164" t="s">
        <v>370</v>
      </c>
      <c r="M60" s="164" t="s">
        <v>371</v>
      </c>
      <c r="N60" s="164"/>
      <c r="O60" s="164"/>
      <c r="P60" s="164"/>
      <c r="Q60" s="39"/>
      <c r="R60" s="39"/>
      <c r="S60" s="8"/>
      <c r="T60" s="91"/>
      <c r="U60" s="12"/>
    </row>
    <row r="61" spans="1:21" s="3" customFormat="1" ht="15.75" customHeight="1" thickBot="1">
      <c r="A61" s="42"/>
      <c r="B61" s="114"/>
      <c r="C61" s="115"/>
      <c r="D61" s="115"/>
      <c r="E61" s="166">
        <f>COUNTA(E57:E60)</f>
        <v>4</v>
      </c>
      <c r="F61" s="167" t="s">
        <v>4</v>
      </c>
      <c r="G61" s="168">
        <f>SUM(G57:G60)</f>
        <v>17</v>
      </c>
      <c r="H61" s="168">
        <f>SUM(H57:H60)</f>
        <v>17</v>
      </c>
      <c r="I61" s="168">
        <f>SUM(I57:I60)</f>
        <v>2</v>
      </c>
      <c r="J61" s="168">
        <f>SUM(J57:J60)</f>
        <v>2</v>
      </c>
      <c r="K61" s="189"/>
      <c r="L61" s="83"/>
      <c r="M61" s="83"/>
      <c r="N61" s="83"/>
      <c r="O61" s="189"/>
      <c r="P61" s="83"/>
      <c r="Q61" s="83"/>
      <c r="R61" s="83"/>
      <c r="S61" s="93"/>
      <c r="T61" s="94"/>
      <c r="U61" s="12"/>
    </row>
    <row r="62" spans="1:22" s="17" customFormat="1" ht="15.75" customHeight="1">
      <c r="A62" s="42"/>
      <c r="B62" s="67" t="s">
        <v>372</v>
      </c>
      <c r="C62" s="68"/>
      <c r="D62" s="68"/>
      <c r="E62" s="170">
        <v>1</v>
      </c>
      <c r="F62" s="172" t="s">
        <v>373</v>
      </c>
      <c r="G62" s="171">
        <v>5</v>
      </c>
      <c r="H62" s="171">
        <v>5</v>
      </c>
      <c r="I62" s="171">
        <v>1</v>
      </c>
      <c r="J62" s="171">
        <v>1</v>
      </c>
      <c r="K62" s="172" t="s">
        <v>184</v>
      </c>
      <c r="L62" s="172" t="s">
        <v>185</v>
      </c>
      <c r="M62" s="172" t="s">
        <v>186</v>
      </c>
      <c r="N62" s="172" t="s">
        <v>65</v>
      </c>
      <c r="O62" s="225" t="s">
        <v>187</v>
      </c>
      <c r="P62" s="172"/>
      <c r="Q62" s="172"/>
      <c r="R62" s="172"/>
      <c r="S62" s="73"/>
      <c r="T62" s="74"/>
      <c r="U62" s="22"/>
      <c r="V62" s="22"/>
    </row>
    <row r="63" spans="1:22" s="22" customFormat="1" ht="17.25" customHeight="1">
      <c r="A63" s="42"/>
      <c r="B63" s="75"/>
      <c r="C63" s="50"/>
      <c r="D63" s="50"/>
      <c r="E63" s="163">
        <v>2</v>
      </c>
      <c r="F63" s="164" t="s">
        <v>26</v>
      </c>
      <c r="G63" s="165">
        <v>4</v>
      </c>
      <c r="H63" s="165">
        <v>4</v>
      </c>
      <c r="I63" s="165"/>
      <c r="J63" s="165"/>
      <c r="K63" s="164" t="s">
        <v>374</v>
      </c>
      <c r="L63" s="164" t="s">
        <v>375</v>
      </c>
      <c r="M63" s="164" t="s">
        <v>376</v>
      </c>
      <c r="N63" s="164" t="s">
        <v>377</v>
      </c>
      <c r="O63" s="164"/>
      <c r="P63" s="164"/>
      <c r="Q63" s="164"/>
      <c r="R63" s="164"/>
      <c r="S63" s="13"/>
      <c r="T63" s="76"/>
      <c r="V63" s="12" t="s">
        <v>378</v>
      </c>
    </row>
    <row r="64" spans="1:22" s="22" customFormat="1" ht="17.25" customHeight="1">
      <c r="A64" s="42"/>
      <c r="B64" s="75"/>
      <c r="C64" s="50"/>
      <c r="D64" s="50"/>
      <c r="E64" s="163">
        <v>3</v>
      </c>
      <c r="F64" s="164" t="s">
        <v>379</v>
      </c>
      <c r="G64" s="165">
        <v>3</v>
      </c>
      <c r="H64" s="165">
        <v>3</v>
      </c>
      <c r="I64" s="165"/>
      <c r="J64" s="165"/>
      <c r="K64" s="164" t="s">
        <v>380</v>
      </c>
      <c r="L64" s="164" t="s">
        <v>381</v>
      </c>
      <c r="M64" s="164" t="s">
        <v>382</v>
      </c>
      <c r="N64" s="164"/>
      <c r="O64" s="164"/>
      <c r="P64" s="164"/>
      <c r="Q64" s="164"/>
      <c r="R64" s="164"/>
      <c r="S64" s="13"/>
      <c r="T64" s="76"/>
      <c r="V64" s="12" t="s">
        <v>383</v>
      </c>
    </row>
    <row r="65" spans="1:22" s="3" customFormat="1" ht="15.75" customHeight="1" thickBot="1">
      <c r="A65" s="42"/>
      <c r="B65" s="78"/>
      <c r="C65" s="79"/>
      <c r="D65" s="79"/>
      <c r="E65" s="166">
        <f>COUNTA(E62:E64)</f>
        <v>3</v>
      </c>
      <c r="F65" s="167" t="s">
        <v>4</v>
      </c>
      <c r="G65" s="181">
        <f>SUM(G62:G64)</f>
        <v>12</v>
      </c>
      <c r="H65" s="181">
        <f>SUM(H62:H64)</f>
        <v>12</v>
      </c>
      <c r="I65" s="181">
        <f>SUM(I62:I64)</f>
        <v>1</v>
      </c>
      <c r="J65" s="181">
        <f>SUM(J62:J64)</f>
        <v>1</v>
      </c>
      <c r="K65" s="83"/>
      <c r="L65" s="83"/>
      <c r="M65" s="83"/>
      <c r="N65" s="83"/>
      <c r="O65" s="189"/>
      <c r="P65" s="83"/>
      <c r="Q65" s="83"/>
      <c r="R65" s="83"/>
      <c r="S65" s="92"/>
      <c r="T65" s="116"/>
      <c r="U65" s="12"/>
      <c r="V65" s="12"/>
    </row>
    <row r="66" spans="1:22" s="3" customFormat="1" ht="15.75" customHeight="1">
      <c r="A66" s="42"/>
      <c r="B66" s="67" t="s">
        <v>384</v>
      </c>
      <c r="C66" s="68"/>
      <c r="D66" s="68"/>
      <c r="E66" s="170">
        <v>1</v>
      </c>
      <c r="F66" s="171" t="s">
        <v>385</v>
      </c>
      <c r="G66" s="179">
        <v>5</v>
      </c>
      <c r="H66" s="179">
        <v>5</v>
      </c>
      <c r="I66" s="179"/>
      <c r="J66" s="179"/>
      <c r="K66" s="172" t="s">
        <v>204</v>
      </c>
      <c r="L66" s="172" t="s">
        <v>205</v>
      </c>
      <c r="M66" s="172" t="s">
        <v>206</v>
      </c>
      <c r="N66" s="172" t="s">
        <v>179</v>
      </c>
      <c r="O66" s="172" t="s">
        <v>207</v>
      </c>
      <c r="P66" s="172"/>
      <c r="Q66" s="172"/>
      <c r="R66" s="172"/>
      <c r="S66" s="73"/>
      <c r="T66" s="74"/>
      <c r="U66" s="12"/>
      <c r="V66" s="12"/>
    </row>
    <row r="67" spans="1:22" s="3" customFormat="1" ht="15.75" customHeight="1">
      <c r="A67" s="42"/>
      <c r="B67" s="75"/>
      <c r="C67" s="50"/>
      <c r="D67" s="50"/>
      <c r="E67" s="163">
        <v>2</v>
      </c>
      <c r="F67" s="165" t="s">
        <v>386</v>
      </c>
      <c r="G67" s="176">
        <v>4</v>
      </c>
      <c r="H67" s="176">
        <v>4</v>
      </c>
      <c r="I67" s="176"/>
      <c r="J67" s="176"/>
      <c r="K67" s="164" t="s">
        <v>208</v>
      </c>
      <c r="L67" s="164" t="s">
        <v>180</v>
      </c>
      <c r="M67" s="164" t="s">
        <v>209</v>
      </c>
      <c r="N67" s="164" t="s">
        <v>210</v>
      </c>
      <c r="O67" s="164"/>
      <c r="P67" s="164"/>
      <c r="Q67" s="164"/>
      <c r="R67" s="164"/>
      <c r="S67" s="13"/>
      <c r="T67" s="76"/>
      <c r="U67" s="31" t="s">
        <v>387</v>
      </c>
      <c r="V67" s="12"/>
    </row>
    <row r="68" spans="1:22" s="3" customFormat="1" ht="15.75" customHeight="1">
      <c r="A68" s="42"/>
      <c r="B68" s="75"/>
      <c r="C68" s="50"/>
      <c r="D68" s="50"/>
      <c r="E68" s="163">
        <v>3</v>
      </c>
      <c r="F68" s="164" t="s">
        <v>388</v>
      </c>
      <c r="G68" s="165">
        <v>3</v>
      </c>
      <c r="H68" s="165">
        <v>3</v>
      </c>
      <c r="I68" s="165">
        <v>1</v>
      </c>
      <c r="J68" s="165">
        <v>1</v>
      </c>
      <c r="K68" s="227" t="s">
        <v>183</v>
      </c>
      <c r="L68" s="164" t="s">
        <v>182</v>
      </c>
      <c r="M68" s="164" t="s">
        <v>181</v>
      </c>
      <c r="N68" s="164"/>
      <c r="O68" s="164"/>
      <c r="P68" s="164"/>
      <c r="Q68" s="164"/>
      <c r="R68" s="164"/>
      <c r="S68" s="13"/>
      <c r="T68" s="76"/>
      <c r="U68" s="12"/>
      <c r="V68" s="12"/>
    </row>
    <row r="69" spans="1:22" s="3" customFormat="1" ht="15.75" customHeight="1" thickBot="1">
      <c r="A69" s="42"/>
      <c r="B69" s="78"/>
      <c r="C69" s="79"/>
      <c r="D69" s="79"/>
      <c r="E69" s="166">
        <f>COUNTA(E66:E68)</f>
        <v>3</v>
      </c>
      <c r="F69" s="167" t="s">
        <v>4</v>
      </c>
      <c r="G69" s="168">
        <f>SUM(G66:G68)</f>
        <v>12</v>
      </c>
      <c r="H69" s="168">
        <f>SUM(H66:H68)</f>
        <v>12</v>
      </c>
      <c r="I69" s="168">
        <f>SUM(I66:I68)</f>
        <v>1</v>
      </c>
      <c r="J69" s="168">
        <f>SUM(J66:J68)</f>
        <v>1</v>
      </c>
      <c r="K69" s="83"/>
      <c r="L69" s="169"/>
      <c r="M69" s="169"/>
      <c r="N69" s="169"/>
      <c r="O69" s="169"/>
      <c r="P69" s="169"/>
      <c r="Q69" s="169"/>
      <c r="R69" s="169"/>
      <c r="S69" s="84"/>
      <c r="T69" s="99"/>
      <c r="U69" s="12"/>
      <c r="V69" s="12"/>
    </row>
    <row r="70" spans="1:22" s="3" customFormat="1" ht="15.75" customHeight="1">
      <c r="A70" s="43" t="s">
        <v>262</v>
      </c>
      <c r="B70" s="67" t="s">
        <v>389</v>
      </c>
      <c r="C70" s="68"/>
      <c r="D70" s="68"/>
      <c r="E70" s="170">
        <v>1</v>
      </c>
      <c r="F70" s="171" t="s">
        <v>390</v>
      </c>
      <c r="G70" s="179">
        <v>3</v>
      </c>
      <c r="H70" s="179">
        <v>3</v>
      </c>
      <c r="I70" s="179"/>
      <c r="J70" s="179"/>
      <c r="K70" s="172" t="s">
        <v>391</v>
      </c>
      <c r="L70" s="172" t="s">
        <v>392</v>
      </c>
      <c r="M70" s="172" t="s">
        <v>393</v>
      </c>
      <c r="N70" s="172"/>
      <c r="O70" s="172"/>
      <c r="P70" s="172"/>
      <c r="Q70" s="172"/>
      <c r="R70" s="172"/>
      <c r="S70" s="73"/>
      <c r="T70" s="74"/>
      <c r="U70" s="12"/>
      <c r="V70" s="12"/>
    </row>
    <row r="71" spans="1:22" s="3" customFormat="1" ht="15.75" customHeight="1">
      <c r="A71" s="124"/>
      <c r="B71" s="75"/>
      <c r="C71" s="50"/>
      <c r="D71" s="50"/>
      <c r="E71" s="163">
        <v>2</v>
      </c>
      <c r="F71" s="165" t="s">
        <v>394</v>
      </c>
      <c r="G71" s="176">
        <v>4</v>
      </c>
      <c r="H71" s="176">
        <v>4</v>
      </c>
      <c r="I71" s="176">
        <v>1</v>
      </c>
      <c r="J71" s="176">
        <v>1</v>
      </c>
      <c r="K71" s="164" t="s">
        <v>212</v>
      </c>
      <c r="L71" s="164" t="s">
        <v>213</v>
      </c>
      <c r="M71" s="164" t="s">
        <v>214</v>
      </c>
      <c r="N71" s="227" t="s">
        <v>215</v>
      </c>
      <c r="O71" s="164"/>
      <c r="P71" s="164"/>
      <c r="Q71" s="164"/>
      <c r="R71" s="164"/>
      <c r="S71" s="13"/>
      <c r="T71" s="76"/>
      <c r="U71" s="12"/>
      <c r="V71" s="12"/>
    </row>
    <row r="72" spans="1:22" s="3" customFormat="1" ht="15.75" customHeight="1">
      <c r="A72" s="124"/>
      <c r="B72" s="75"/>
      <c r="C72" s="50"/>
      <c r="D72" s="50"/>
      <c r="E72" s="163">
        <v>3</v>
      </c>
      <c r="F72" s="165" t="s">
        <v>395</v>
      </c>
      <c r="G72" s="176">
        <v>3</v>
      </c>
      <c r="H72" s="176">
        <v>3</v>
      </c>
      <c r="I72" s="176"/>
      <c r="J72" s="176"/>
      <c r="K72" s="164" t="s">
        <v>189</v>
      </c>
      <c r="L72" s="164" t="s">
        <v>396</v>
      </c>
      <c r="M72" s="164" t="s">
        <v>190</v>
      </c>
      <c r="N72" s="232"/>
      <c r="O72" s="164"/>
      <c r="P72" s="164" t="s">
        <v>340</v>
      </c>
      <c r="Q72" s="164"/>
      <c r="R72" s="164"/>
      <c r="S72" s="13"/>
      <c r="T72" s="76"/>
      <c r="U72" s="12"/>
      <c r="V72" s="12"/>
    </row>
    <row r="73" spans="1:22" s="3" customFormat="1" ht="15.75" customHeight="1">
      <c r="A73" s="124"/>
      <c r="B73" s="75"/>
      <c r="C73" s="50"/>
      <c r="D73" s="50"/>
      <c r="E73" s="190">
        <v>4</v>
      </c>
      <c r="F73" s="165" t="s">
        <v>397</v>
      </c>
      <c r="G73" s="176">
        <v>4</v>
      </c>
      <c r="H73" s="176">
        <v>4</v>
      </c>
      <c r="I73" s="176">
        <v>1</v>
      </c>
      <c r="J73" s="176">
        <v>1</v>
      </c>
      <c r="K73" s="227" t="s">
        <v>128</v>
      </c>
      <c r="L73" s="164" t="s">
        <v>129</v>
      </c>
      <c r="M73" s="164" t="s">
        <v>127</v>
      </c>
      <c r="N73" s="164" t="s">
        <v>71</v>
      </c>
      <c r="O73" s="164"/>
      <c r="P73" s="191"/>
      <c r="Q73" s="164"/>
      <c r="R73" s="164"/>
      <c r="S73" s="13"/>
      <c r="T73" s="76"/>
      <c r="U73" s="12"/>
      <c r="V73" s="12"/>
    </row>
    <row r="74" spans="1:22" s="3" customFormat="1" ht="15.75" customHeight="1" thickBot="1">
      <c r="A74" s="124"/>
      <c r="B74" s="78"/>
      <c r="C74" s="79"/>
      <c r="D74" s="79"/>
      <c r="E74" s="166">
        <f>COUNTA(E70:E73)</f>
        <v>4</v>
      </c>
      <c r="F74" s="167" t="s">
        <v>4</v>
      </c>
      <c r="G74" s="180">
        <f>SUM(G70:G73)</f>
        <v>14</v>
      </c>
      <c r="H74" s="180">
        <f>SUM(H70:H73)</f>
        <v>14</v>
      </c>
      <c r="I74" s="180">
        <f>SUM(I70:I73)</f>
        <v>2</v>
      </c>
      <c r="J74" s="180">
        <f>SUM(J70:J73)</f>
        <v>2</v>
      </c>
      <c r="K74" s="83"/>
      <c r="L74" s="83"/>
      <c r="M74" s="83"/>
      <c r="N74" s="83"/>
      <c r="O74" s="83"/>
      <c r="P74" s="83"/>
      <c r="Q74" s="83"/>
      <c r="R74" s="83"/>
      <c r="S74" s="92"/>
      <c r="T74" s="116"/>
      <c r="U74" s="12"/>
      <c r="V74" s="12"/>
    </row>
    <row r="75" spans="1:22" s="3" customFormat="1" ht="15.75" customHeight="1">
      <c r="A75" s="124"/>
      <c r="B75" s="67" t="s">
        <v>398</v>
      </c>
      <c r="C75" s="68"/>
      <c r="D75" s="68"/>
      <c r="E75" s="170">
        <v>1</v>
      </c>
      <c r="F75" s="171" t="s">
        <v>399</v>
      </c>
      <c r="G75" s="179">
        <v>4</v>
      </c>
      <c r="H75" s="179">
        <v>4</v>
      </c>
      <c r="I75" s="179"/>
      <c r="J75" s="179"/>
      <c r="K75" s="172" t="s">
        <v>223</v>
      </c>
      <c r="L75" s="172" t="s">
        <v>224</v>
      </c>
      <c r="M75" s="172" t="s">
        <v>225</v>
      </c>
      <c r="N75" s="172" t="s">
        <v>226</v>
      </c>
      <c r="O75" s="172"/>
      <c r="P75" s="172"/>
      <c r="Q75" s="172"/>
      <c r="R75" s="172"/>
      <c r="S75" s="73"/>
      <c r="T75" s="74"/>
      <c r="U75" s="12"/>
      <c r="V75" s="12"/>
    </row>
    <row r="76" spans="1:22" s="3" customFormat="1" ht="15.75" customHeight="1">
      <c r="A76" s="124"/>
      <c r="B76" s="75"/>
      <c r="C76" s="50"/>
      <c r="D76" s="50"/>
      <c r="E76" s="163">
        <v>2</v>
      </c>
      <c r="F76" s="164" t="s">
        <v>400</v>
      </c>
      <c r="G76" s="165">
        <v>2</v>
      </c>
      <c r="H76" s="165">
        <v>2</v>
      </c>
      <c r="I76" s="165">
        <v>1</v>
      </c>
      <c r="J76" s="165">
        <v>1</v>
      </c>
      <c r="K76" s="227" t="s">
        <v>401</v>
      </c>
      <c r="L76" s="164" t="s">
        <v>5</v>
      </c>
      <c r="M76" s="164"/>
      <c r="N76" s="164"/>
      <c r="O76" s="164"/>
      <c r="P76" s="164"/>
      <c r="Q76" s="164"/>
      <c r="R76" s="164"/>
      <c r="S76" s="13"/>
      <c r="T76" s="76"/>
      <c r="U76" s="125" t="s">
        <v>402</v>
      </c>
      <c r="V76" s="12"/>
    </row>
    <row r="77" spans="1:22" s="3" customFormat="1" ht="15.75" customHeight="1">
      <c r="A77" s="124"/>
      <c r="B77" s="75"/>
      <c r="C77" s="50"/>
      <c r="D77" s="50"/>
      <c r="E77" s="163">
        <v>3</v>
      </c>
      <c r="F77" s="165" t="s">
        <v>403</v>
      </c>
      <c r="G77" s="176">
        <v>4</v>
      </c>
      <c r="H77" s="176">
        <v>4</v>
      </c>
      <c r="I77" s="176"/>
      <c r="J77" s="176"/>
      <c r="K77" s="164" t="s">
        <v>404</v>
      </c>
      <c r="L77" s="164" t="s">
        <v>405</v>
      </c>
      <c r="M77" s="164" t="s">
        <v>406</v>
      </c>
      <c r="N77" s="164" t="s">
        <v>407</v>
      </c>
      <c r="O77" s="164"/>
      <c r="P77" s="164"/>
      <c r="Q77" s="164"/>
      <c r="R77" s="164"/>
      <c r="S77" s="13"/>
      <c r="T77" s="76"/>
      <c r="U77" s="12"/>
      <c r="V77" s="12"/>
    </row>
    <row r="78" spans="1:22" s="3" customFormat="1" ht="15.75" customHeight="1">
      <c r="A78" s="124"/>
      <c r="B78" s="75"/>
      <c r="C78" s="50"/>
      <c r="D78" s="50"/>
      <c r="E78" s="163">
        <v>4</v>
      </c>
      <c r="F78" s="165" t="s">
        <v>408</v>
      </c>
      <c r="G78" s="176">
        <v>5</v>
      </c>
      <c r="H78" s="176">
        <v>5</v>
      </c>
      <c r="I78" s="176"/>
      <c r="J78" s="176"/>
      <c r="K78" s="164" t="s">
        <v>126</v>
      </c>
      <c r="L78" s="164" t="s">
        <v>125</v>
      </c>
      <c r="M78" s="164" t="s">
        <v>409</v>
      </c>
      <c r="N78" s="164" t="s">
        <v>42</v>
      </c>
      <c r="O78" s="164" t="s">
        <v>41</v>
      </c>
      <c r="P78" s="164"/>
      <c r="Q78" s="164"/>
      <c r="R78" s="164"/>
      <c r="S78" s="13"/>
      <c r="T78" s="76"/>
      <c r="U78" s="12"/>
      <c r="V78" s="12"/>
    </row>
    <row r="79" spans="1:22" s="3" customFormat="1" ht="15.75" customHeight="1">
      <c r="A79" s="124"/>
      <c r="B79" s="75"/>
      <c r="C79" s="50"/>
      <c r="D79" s="50"/>
      <c r="E79" s="163">
        <v>5</v>
      </c>
      <c r="F79" s="165" t="s">
        <v>410</v>
      </c>
      <c r="G79" s="176">
        <v>5</v>
      </c>
      <c r="H79" s="176">
        <v>5</v>
      </c>
      <c r="I79" s="176"/>
      <c r="J79" s="176"/>
      <c r="K79" s="164" t="s">
        <v>411</v>
      </c>
      <c r="L79" s="164" t="s">
        <v>412</v>
      </c>
      <c r="M79" s="164" t="s">
        <v>413</v>
      </c>
      <c r="N79" s="164" t="s">
        <v>414</v>
      </c>
      <c r="O79" s="164" t="s">
        <v>415</v>
      </c>
      <c r="P79" s="164"/>
      <c r="Q79" s="164"/>
      <c r="R79" s="164"/>
      <c r="S79" s="13"/>
      <c r="T79" s="76"/>
      <c r="U79" s="12"/>
      <c r="V79" s="12"/>
    </row>
    <row r="80" spans="1:22" s="3" customFormat="1" ht="15.75" customHeight="1" thickBot="1">
      <c r="A80" s="124"/>
      <c r="B80" s="78"/>
      <c r="C80" s="79"/>
      <c r="D80" s="79"/>
      <c r="E80" s="166">
        <f>COUNTA(E75:E79)</f>
        <v>5</v>
      </c>
      <c r="F80" s="167" t="s">
        <v>4</v>
      </c>
      <c r="G80" s="180">
        <f>SUM(G75:G79)</f>
        <v>20</v>
      </c>
      <c r="H80" s="180">
        <f>SUM(H75:H79)</f>
        <v>20</v>
      </c>
      <c r="I80" s="180">
        <f>SUM(I75:I79)</f>
        <v>1</v>
      </c>
      <c r="J80" s="180">
        <f>SUM(J75:J79)</f>
        <v>1</v>
      </c>
      <c r="K80" s="83"/>
      <c r="L80" s="83"/>
      <c r="M80" s="83"/>
      <c r="N80" s="83"/>
      <c r="O80" s="83"/>
      <c r="P80" s="83"/>
      <c r="Q80" s="83"/>
      <c r="R80" s="83"/>
      <c r="S80" s="92"/>
      <c r="T80" s="116"/>
      <c r="U80" s="12"/>
      <c r="V80" s="12"/>
    </row>
    <row r="81" spans="1:22" s="3" customFormat="1" ht="15.75" customHeight="1" thickBot="1">
      <c r="A81" s="126" t="s">
        <v>262</v>
      </c>
      <c r="B81" s="127" t="s">
        <v>416</v>
      </c>
      <c r="C81" s="128"/>
      <c r="D81" s="128"/>
      <c r="E81" s="192">
        <v>1</v>
      </c>
      <c r="F81" s="193" t="s">
        <v>417</v>
      </c>
      <c r="G81" s="194">
        <v>2</v>
      </c>
      <c r="H81" s="194">
        <v>2</v>
      </c>
      <c r="I81" s="194"/>
      <c r="J81" s="194"/>
      <c r="K81" s="193" t="s">
        <v>418</v>
      </c>
      <c r="L81" s="193" t="s">
        <v>419</v>
      </c>
      <c r="M81" s="193"/>
      <c r="N81" s="193"/>
      <c r="O81" s="193"/>
      <c r="P81" s="193"/>
      <c r="Q81" s="193"/>
      <c r="R81" s="195"/>
      <c r="S81" s="130"/>
      <c r="T81" s="131"/>
      <c r="U81" s="12"/>
      <c r="V81" s="12" t="s">
        <v>420</v>
      </c>
    </row>
    <row r="82" spans="1:22" s="3" customFormat="1" ht="15.75" customHeight="1">
      <c r="A82" s="124" t="s">
        <v>262</v>
      </c>
      <c r="B82" s="132" t="s">
        <v>421</v>
      </c>
      <c r="C82" s="133" t="s">
        <v>422</v>
      </c>
      <c r="D82" s="133"/>
      <c r="E82" s="170">
        <v>1</v>
      </c>
      <c r="F82" s="171" t="s">
        <v>211</v>
      </c>
      <c r="G82" s="179">
        <v>10</v>
      </c>
      <c r="H82" s="179">
        <v>9</v>
      </c>
      <c r="I82" s="179"/>
      <c r="J82" s="179"/>
      <c r="K82" s="172" t="s">
        <v>191</v>
      </c>
      <c r="L82" s="172" t="s">
        <v>192</v>
      </c>
      <c r="M82" s="172" t="s">
        <v>193</v>
      </c>
      <c r="N82" s="172" t="s">
        <v>194</v>
      </c>
      <c r="O82" s="172" t="s">
        <v>196</v>
      </c>
      <c r="P82" s="172" t="s">
        <v>197</v>
      </c>
      <c r="Q82" s="172" t="s">
        <v>423</v>
      </c>
      <c r="R82" s="172" t="s">
        <v>198</v>
      </c>
      <c r="S82" s="73" t="s">
        <v>195</v>
      </c>
      <c r="T82" s="233" t="s">
        <v>424</v>
      </c>
      <c r="U82" s="12"/>
      <c r="V82" s="12"/>
    </row>
    <row r="83" spans="1:21" s="3" customFormat="1" ht="15.75" customHeight="1">
      <c r="A83" s="124"/>
      <c r="B83" s="134"/>
      <c r="C83" s="46" t="s">
        <v>425</v>
      </c>
      <c r="D83" s="47"/>
      <c r="E83" s="163">
        <v>1</v>
      </c>
      <c r="F83" s="165" t="s">
        <v>426</v>
      </c>
      <c r="G83" s="176">
        <v>1</v>
      </c>
      <c r="H83" s="176">
        <v>1</v>
      </c>
      <c r="I83" s="176">
        <v>1</v>
      </c>
      <c r="J83" s="176">
        <v>1</v>
      </c>
      <c r="K83" s="227" t="s">
        <v>227</v>
      </c>
      <c r="L83" s="164"/>
      <c r="M83" s="164"/>
      <c r="N83" s="164"/>
      <c r="O83" s="164"/>
      <c r="P83" s="164"/>
      <c r="Q83" s="164"/>
      <c r="R83" s="164"/>
      <c r="S83" s="13"/>
      <c r="T83" s="76"/>
      <c r="U83" s="12"/>
    </row>
    <row r="84" spans="1:22" s="3" customFormat="1" ht="15.75" customHeight="1">
      <c r="A84" s="124"/>
      <c r="B84" s="134"/>
      <c r="C84" s="46" t="s">
        <v>427</v>
      </c>
      <c r="D84" s="47"/>
      <c r="E84" s="163">
        <v>1</v>
      </c>
      <c r="F84" s="165" t="s">
        <v>428</v>
      </c>
      <c r="G84" s="176">
        <v>7</v>
      </c>
      <c r="H84" s="176">
        <v>7</v>
      </c>
      <c r="I84" s="176"/>
      <c r="J84" s="176"/>
      <c r="K84" s="164" t="s">
        <v>216</v>
      </c>
      <c r="L84" s="164" t="s">
        <v>217</v>
      </c>
      <c r="M84" s="164" t="s">
        <v>218</v>
      </c>
      <c r="N84" s="164" t="s">
        <v>219</v>
      </c>
      <c r="O84" s="164" t="s">
        <v>220</v>
      </c>
      <c r="P84" s="164" t="s">
        <v>221</v>
      </c>
      <c r="Q84" s="164" t="s">
        <v>222</v>
      </c>
      <c r="R84" s="164"/>
      <c r="S84" s="13"/>
      <c r="T84" s="76"/>
      <c r="U84" s="12"/>
      <c r="V84" s="12"/>
    </row>
    <row r="85" spans="1:21" s="3" customFormat="1" ht="15.75" customHeight="1">
      <c r="A85" s="124"/>
      <c r="B85" s="134"/>
      <c r="C85" s="48" t="s">
        <v>429</v>
      </c>
      <c r="D85" s="28" t="s">
        <v>430</v>
      </c>
      <c r="E85" s="163">
        <v>1</v>
      </c>
      <c r="F85" s="165" t="s">
        <v>431</v>
      </c>
      <c r="G85" s="176">
        <v>4</v>
      </c>
      <c r="H85" s="176">
        <v>4</v>
      </c>
      <c r="I85" s="176"/>
      <c r="J85" s="176"/>
      <c r="K85" s="177" t="s">
        <v>114</v>
      </c>
      <c r="L85" s="177" t="s">
        <v>115</v>
      </c>
      <c r="M85" s="177" t="s">
        <v>88</v>
      </c>
      <c r="N85" s="177" t="s">
        <v>89</v>
      </c>
      <c r="O85" s="187"/>
      <c r="P85" s="164"/>
      <c r="Q85" s="164"/>
      <c r="R85" s="164"/>
      <c r="S85" s="13"/>
      <c r="T85" s="76"/>
      <c r="U85" s="12"/>
    </row>
    <row r="86" spans="1:22" s="3" customFormat="1" ht="15.75" customHeight="1">
      <c r="A86" s="124"/>
      <c r="B86" s="134"/>
      <c r="C86" s="45"/>
      <c r="D86" s="29" t="s">
        <v>432</v>
      </c>
      <c r="E86" s="163">
        <v>1</v>
      </c>
      <c r="F86" s="165" t="s">
        <v>433</v>
      </c>
      <c r="G86" s="176">
        <v>5</v>
      </c>
      <c r="H86" s="176">
        <v>4</v>
      </c>
      <c r="I86" s="176">
        <v>1</v>
      </c>
      <c r="J86" s="176">
        <v>0</v>
      </c>
      <c r="K86" s="227" t="s">
        <v>3</v>
      </c>
      <c r="L86" s="164" t="s">
        <v>2</v>
      </c>
      <c r="M86" s="196" t="s">
        <v>1</v>
      </c>
      <c r="N86" s="164" t="s">
        <v>248</v>
      </c>
      <c r="O86" s="164" t="s">
        <v>0</v>
      </c>
      <c r="P86" s="164"/>
      <c r="Q86" s="164"/>
      <c r="R86" s="164"/>
      <c r="S86" s="13"/>
      <c r="T86" s="76"/>
      <c r="U86" s="12"/>
      <c r="V86" s="12"/>
    </row>
    <row r="87" spans="1:22" s="3" customFormat="1" ht="15.75" customHeight="1">
      <c r="A87" s="124"/>
      <c r="B87" s="134"/>
      <c r="C87" s="45"/>
      <c r="D87" s="29" t="s">
        <v>434</v>
      </c>
      <c r="E87" s="163">
        <v>1</v>
      </c>
      <c r="F87" s="165" t="s">
        <v>435</v>
      </c>
      <c r="G87" s="176">
        <v>8</v>
      </c>
      <c r="H87" s="176">
        <v>8</v>
      </c>
      <c r="I87" s="176">
        <v>1</v>
      </c>
      <c r="J87" s="176">
        <v>1</v>
      </c>
      <c r="K87" s="226" t="s">
        <v>436</v>
      </c>
      <c r="L87" s="177" t="s">
        <v>75</v>
      </c>
      <c r="M87" s="177" t="s">
        <v>76</v>
      </c>
      <c r="N87" s="177" t="s">
        <v>77</v>
      </c>
      <c r="O87" s="177" t="s">
        <v>78</v>
      </c>
      <c r="P87" s="177" t="s">
        <v>79</v>
      </c>
      <c r="Q87" s="177" t="s">
        <v>437</v>
      </c>
      <c r="R87" s="177" t="s">
        <v>80</v>
      </c>
      <c r="S87" s="13"/>
      <c r="T87" s="76"/>
      <c r="U87" s="12"/>
      <c r="V87" s="12"/>
    </row>
    <row r="88" spans="1:22" s="3" customFormat="1" ht="15.75" customHeight="1">
      <c r="A88" s="124"/>
      <c r="B88" s="134"/>
      <c r="C88" s="45"/>
      <c r="D88" s="30" t="s">
        <v>438</v>
      </c>
      <c r="E88" s="197">
        <v>1</v>
      </c>
      <c r="F88" s="185" t="s">
        <v>148</v>
      </c>
      <c r="G88" s="165">
        <v>3</v>
      </c>
      <c r="H88" s="165">
        <v>3</v>
      </c>
      <c r="I88" s="165"/>
      <c r="J88" s="165"/>
      <c r="K88" s="164" t="s">
        <v>439</v>
      </c>
      <c r="L88" s="164" t="s">
        <v>440</v>
      </c>
      <c r="M88" s="164" t="s">
        <v>441</v>
      </c>
      <c r="N88" s="164"/>
      <c r="O88" s="164"/>
      <c r="P88" s="164"/>
      <c r="Q88" s="164"/>
      <c r="R88" s="39"/>
      <c r="S88" s="14"/>
      <c r="T88" s="104"/>
      <c r="U88" s="12"/>
      <c r="V88" s="12" t="s">
        <v>442</v>
      </c>
    </row>
    <row r="89" spans="1:22" s="3" customFormat="1" ht="15.75" customHeight="1" thickBot="1">
      <c r="A89" s="124"/>
      <c r="B89" s="135"/>
      <c r="C89" s="136"/>
      <c r="D89" s="137"/>
      <c r="E89" s="198">
        <f>COUNTA(E82:E88)</f>
        <v>7</v>
      </c>
      <c r="F89" s="199" t="s">
        <v>4</v>
      </c>
      <c r="G89" s="168">
        <f>SUM(G82:G88)</f>
        <v>38</v>
      </c>
      <c r="H89" s="168">
        <f>SUM(H82:H88)</f>
        <v>36</v>
      </c>
      <c r="I89" s="168">
        <f>SUM(I82:I88)</f>
        <v>3</v>
      </c>
      <c r="J89" s="168">
        <f>SUM(J82:J88)</f>
        <v>2</v>
      </c>
      <c r="K89" s="169"/>
      <c r="L89" s="169"/>
      <c r="M89" s="169"/>
      <c r="N89" s="169"/>
      <c r="O89" s="169"/>
      <c r="P89" s="169"/>
      <c r="Q89" s="169"/>
      <c r="R89" s="83"/>
      <c r="S89" s="106"/>
      <c r="T89" s="107"/>
      <c r="U89" s="12"/>
      <c r="V89" s="12"/>
    </row>
    <row r="90" spans="1:22" s="3" customFormat="1" ht="15.75" customHeight="1">
      <c r="A90" s="124"/>
      <c r="B90" s="138" t="s">
        <v>443</v>
      </c>
      <c r="C90" s="139"/>
      <c r="D90" s="140" t="s">
        <v>444</v>
      </c>
      <c r="E90" s="170">
        <v>1</v>
      </c>
      <c r="F90" s="171" t="s">
        <v>27</v>
      </c>
      <c r="G90" s="179">
        <v>2</v>
      </c>
      <c r="H90" s="179">
        <v>2</v>
      </c>
      <c r="I90" s="179"/>
      <c r="J90" s="179"/>
      <c r="K90" s="200" t="s">
        <v>158</v>
      </c>
      <c r="L90" s="200" t="s">
        <v>157</v>
      </c>
      <c r="M90" s="200"/>
      <c r="N90" s="200"/>
      <c r="O90" s="200"/>
      <c r="P90" s="172"/>
      <c r="Q90" s="172"/>
      <c r="R90" s="172"/>
      <c r="S90" s="101"/>
      <c r="T90" s="74"/>
      <c r="U90" s="12" t="s">
        <v>445</v>
      </c>
      <c r="V90" s="12" t="s">
        <v>446</v>
      </c>
    </row>
    <row r="91" spans="1:22" s="3" customFormat="1" ht="15.75" customHeight="1">
      <c r="A91" s="124"/>
      <c r="B91" s="141"/>
      <c r="C91" s="40"/>
      <c r="D91" s="32" t="s">
        <v>447</v>
      </c>
      <c r="E91" s="163">
        <v>1</v>
      </c>
      <c r="F91" s="165" t="s">
        <v>448</v>
      </c>
      <c r="G91" s="165">
        <v>4</v>
      </c>
      <c r="H91" s="165">
        <v>4</v>
      </c>
      <c r="I91" s="165"/>
      <c r="J91" s="165"/>
      <c r="K91" s="164" t="s">
        <v>231</v>
      </c>
      <c r="L91" s="164" t="s">
        <v>230</v>
      </c>
      <c r="M91" s="164" t="s">
        <v>229</v>
      </c>
      <c r="N91" s="164" t="s">
        <v>228</v>
      </c>
      <c r="O91" s="164"/>
      <c r="P91" s="164"/>
      <c r="Q91" s="164"/>
      <c r="R91" s="164"/>
      <c r="S91" s="13"/>
      <c r="T91" s="76"/>
      <c r="U91" s="12"/>
      <c r="V91" s="12"/>
    </row>
    <row r="92" spans="1:22" s="3" customFormat="1" ht="15.75" customHeight="1">
      <c r="A92" s="124"/>
      <c r="B92" s="141"/>
      <c r="C92" s="40"/>
      <c r="D92" s="49" t="s">
        <v>449</v>
      </c>
      <c r="E92" s="163">
        <v>1</v>
      </c>
      <c r="F92" s="165" t="s">
        <v>450</v>
      </c>
      <c r="G92" s="176">
        <v>2</v>
      </c>
      <c r="H92" s="176">
        <v>2</v>
      </c>
      <c r="I92" s="176"/>
      <c r="J92" s="176"/>
      <c r="K92" s="164" t="s">
        <v>451</v>
      </c>
      <c r="L92" s="164" t="s">
        <v>143</v>
      </c>
      <c r="M92" s="164"/>
      <c r="N92" s="164"/>
      <c r="O92" s="164"/>
      <c r="P92" s="164"/>
      <c r="Q92" s="164"/>
      <c r="R92" s="164"/>
      <c r="S92" s="13"/>
      <c r="T92" s="76"/>
      <c r="U92" s="12"/>
      <c r="V92" s="12"/>
    </row>
    <row r="93" spans="1:22" s="3" customFormat="1" ht="15.75" customHeight="1">
      <c r="A93" s="124"/>
      <c r="B93" s="141"/>
      <c r="C93" s="40"/>
      <c r="D93" s="49"/>
      <c r="E93" s="197">
        <v>1</v>
      </c>
      <c r="F93" s="201" t="s">
        <v>452</v>
      </c>
      <c r="G93" s="165">
        <v>2</v>
      </c>
      <c r="H93" s="165">
        <v>2</v>
      </c>
      <c r="I93" s="165">
        <v>1</v>
      </c>
      <c r="J93" s="165">
        <v>1</v>
      </c>
      <c r="K93" s="164" t="s">
        <v>453</v>
      </c>
      <c r="L93" s="227" t="s">
        <v>454</v>
      </c>
      <c r="M93" s="164"/>
      <c r="N93" s="164"/>
      <c r="O93" s="164"/>
      <c r="P93" s="164"/>
      <c r="Q93" s="164"/>
      <c r="R93" s="164"/>
      <c r="S93" s="13"/>
      <c r="T93" s="76"/>
      <c r="U93" s="12"/>
      <c r="V93" s="12"/>
    </row>
    <row r="94" spans="1:22" s="3" customFormat="1" ht="15.75" customHeight="1" thickBot="1">
      <c r="A94" s="124"/>
      <c r="B94" s="142"/>
      <c r="C94" s="143"/>
      <c r="D94" s="136"/>
      <c r="E94" s="168">
        <f>COUNTA(E90:E93)</f>
        <v>4</v>
      </c>
      <c r="F94" s="202" t="s">
        <v>4</v>
      </c>
      <c r="G94" s="168">
        <f>SUM(G90:G93)</f>
        <v>10</v>
      </c>
      <c r="H94" s="168">
        <f>SUM(H90:H93)</f>
        <v>10</v>
      </c>
      <c r="I94" s="168">
        <f>SUM(I90:I93)</f>
        <v>1</v>
      </c>
      <c r="J94" s="168">
        <f>SUM(J90:J93)</f>
        <v>1</v>
      </c>
      <c r="K94" s="169"/>
      <c r="L94" s="83"/>
      <c r="M94" s="169"/>
      <c r="N94" s="169"/>
      <c r="O94" s="169"/>
      <c r="P94" s="169"/>
      <c r="Q94" s="169"/>
      <c r="R94" s="169"/>
      <c r="S94" s="84"/>
      <c r="T94" s="99"/>
      <c r="U94" s="12"/>
      <c r="V94" s="12"/>
    </row>
    <row r="95" spans="1:22" s="3" customFormat="1" ht="15.75" customHeight="1">
      <c r="A95" s="124"/>
      <c r="B95" s="138" t="s">
        <v>455</v>
      </c>
      <c r="C95" s="139"/>
      <c r="D95" s="144" t="s">
        <v>456</v>
      </c>
      <c r="E95" s="203">
        <v>1</v>
      </c>
      <c r="F95" s="171" t="s">
        <v>457</v>
      </c>
      <c r="G95" s="171">
        <v>2</v>
      </c>
      <c r="H95" s="171">
        <v>2</v>
      </c>
      <c r="I95" s="171"/>
      <c r="J95" s="171"/>
      <c r="K95" s="172" t="s">
        <v>458</v>
      </c>
      <c r="L95" s="172" t="s">
        <v>459</v>
      </c>
      <c r="M95" s="172"/>
      <c r="N95" s="172"/>
      <c r="O95" s="172"/>
      <c r="P95" s="172"/>
      <c r="Q95" s="172"/>
      <c r="R95" s="172"/>
      <c r="S95" s="73"/>
      <c r="T95" s="74"/>
      <c r="U95" s="12"/>
      <c r="V95" s="12"/>
    </row>
    <row r="96" spans="1:22" s="3" customFormat="1" ht="15.75" customHeight="1">
      <c r="A96" s="124"/>
      <c r="B96" s="141"/>
      <c r="C96" s="40"/>
      <c r="D96" s="33" t="s">
        <v>154</v>
      </c>
      <c r="E96" s="204">
        <v>1</v>
      </c>
      <c r="F96" s="165" t="s">
        <v>249</v>
      </c>
      <c r="G96" s="176">
        <v>3</v>
      </c>
      <c r="H96" s="176">
        <v>3</v>
      </c>
      <c r="I96" s="205"/>
      <c r="J96" s="205"/>
      <c r="K96" s="164" t="s">
        <v>250</v>
      </c>
      <c r="L96" s="164" t="s">
        <v>251</v>
      </c>
      <c r="M96" s="164" t="s">
        <v>252</v>
      </c>
      <c r="N96" s="164"/>
      <c r="O96" s="164"/>
      <c r="P96" s="164"/>
      <c r="Q96" s="164"/>
      <c r="R96" s="164"/>
      <c r="S96" s="13"/>
      <c r="T96" s="76"/>
      <c r="U96" s="12"/>
      <c r="V96" s="12"/>
    </row>
    <row r="97" spans="1:22" s="3" customFormat="1" ht="15.75" customHeight="1">
      <c r="A97" s="124"/>
      <c r="B97" s="141"/>
      <c r="C97" s="40"/>
      <c r="D97" s="33" t="s">
        <v>460</v>
      </c>
      <c r="E97" s="206">
        <v>1</v>
      </c>
      <c r="F97" s="165" t="s">
        <v>46</v>
      </c>
      <c r="G97" s="176"/>
      <c r="H97" s="176"/>
      <c r="I97" s="205"/>
      <c r="J97" s="205"/>
      <c r="K97" s="164"/>
      <c r="L97" s="164"/>
      <c r="M97" s="164"/>
      <c r="N97" s="164"/>
      <c r="O97" s="164"/>
      <c r="P97" s="164"/>
      <c r="Q97" s="164"/>
      <c r="R97" s="164"/>
      <c r="S97" s="13"/>
      <c r="T97" s="76"/>
      <c r="U97" s="12"/>
      <c r="V97" s="12"/>
    </row>
    <row r="98" spans="1:22" s="3" customFormat="1" ht="15.75" customHeight="1" thickBot="1">
      <c r="A98" s="124"/>
      <c r="B98" s="142"/>
      <c r="C98" s="143"/>
      <c r="D98" s="145"/>
      <c r="E98" s="202">
        <f>COUNTA(E95:E97)</f>
        <v>3</v>
      </c>
      <c r="F98" s="207" t="s">
        <v>4</v>
      </c>
      <c r="G98" s="180">
        <f>SUM(G95:G96)</f>
        <v>5</v>
      </c>
      <c r="H98" s="180">
        <f>SUM(H95:H96)</f>
        <v>5</v>
      </c>
      <c r="I98" s="180">
        <f>SUM(I95:I96)</f>
        <v>0</v>
      </c>
      <c r="J98" s="180">
        <f>SUM(J95:J96)</f>
        <v>0</v>
      </c>
      <c r="K98" s="169"/>
      <c r="L98" s="169"/>
      <c r="M98" s="169"/>
      <c r="N98" s="169"/>
      <c r="O98" s="169"/>
      <c r="P98" s="169"/>
      <c r="Q98" s="169"/>
      <c r="R98" s="169"/>
      <c r="S98" s="84"/>
      <c r="T98" s="99"/>
      <c r="U98" s="12"/>
      <c r="V98" s="12"/>
    </row>
    <row r="99" spans="1:21" s="3" customFormat="1" ht="18" customHeight="1" thickBot="1">
      <c r="A99" s="100" t="s">
        <v>461</v>
      </c>
      <c r="B99" s="146" t="s">
        <v>462</v>
      </c>
      <c r="C99" s="147"/>
      <c r="D99" s="147"/>
      <c r="E99" s="192">
        <v>1</v>
      </c>
      <c r="F99" s="194" t="s">
        <v>463</v>
      </c>
      <c r="G99" s="208">
        <v>5</v>
      </c>
      <c r="H99" s="208">
        <v>5</v>
      </c>
      <c r="I99" s="208">
        <v>1</v>
      </c>
      <c r="J99" s="208">
        <v>1</v>
      </c>
      <c r="K99" s="234" t="s">
        <v>28</v>
      </c>
      <c r="L99" s="192" t="s">
        <v>31</v>
      </c>
      <c r="M99" s="192" t="s">
        <v>29</v>
      </c>
      <c r="N99" s="192" t="s">
        <v>464</v>
      </c>
      <c r="O99" s="192" t="s">
        <v>30</v>
      </c>
      <c r="P99" s="193"/>
      <c r="Q99" s="193"/>
      <c r="R99" s="193"/>
      <c r="S99" s="130"/>
      <c r="T99" s="131"/>
      <c r="U99" s="31" t="s">
        <v>465</v>
      </c>
    </row>
    <row r="100" spans="1:22" s="3" customFormat="1" ht="15.75" customHeight="1" thickBot="1">
      <c r="A100" s="43"/>
      <c r="B100" s="148" t="s">
        <v>34</v>
      </c>
      <c r="C100" s="149"/>
      <c r="D100" s="149"/>
      <c r="E100" s="209">
        <v>1</v>
      </c>
      <c r="F100" s="210" t="s">
        <v>466</v>
      </c>
      <c r="G100" s="211">
        <v>3</v>
      </c>
      <c r="H100" s="211">
        <v>3</v>
      </c>
      <c r="I100" s="211"/>
      <c r="J100" s="211"/>
      <c r="K100" s="212" t="s">
        <v>188</v>
      </c>
      <c r="L100" s="212" t="s">
        <v>467</v>
      </c>
      <c r="M100" s="212" t="s">
        <v>468</v>
      </c>
      <c r="N100" s="212"/>
      <c r="O100" s="212"/>
      <c r="P100" s="213"/>
      <c r="Q100" s="213"/>
      <c r="R100" s="213"/>
      <c r="S100" s="150"/>
      <c r="T100" s="151"/>
      <c r="U100" s="12" t="s">
        <v>131</v>
      </c>
      <c r="V100" s="12"/>
    </row>
    <row r="101" spans="1:21" s="3" customFormat="1" ht="15.75" customHeight="1" thickBot="1">
      <c r="A101" s="152" t="s">
        <v>469</v>
      </c>
      <c r="B101" s="153"/>
      <c r="C101" s="153"/>
      <c r="D101" s="154"/>
      <c r="E101" s="192">
        <v>1</v>
      </c>
      <c r="F101" s="194" t="s">
        <v>470</v>
      </c>
      <c r="G101" s="208">
        <v>4</v>
      </c>
      <c r="H101" s="208">
        <v>4</v>
      </c>
      <c r="I101" s="208"/>
      <c r="J101" s="208"/>
      <c r="K101" s="193" t="s">
        <v>151</v>
      </c>
      <c r="L101" s="193" t="s">
        <v>152</v>
      </c>
      <c r="M101" s="193" t="s">
        <v>153</v>
      </c>
      <c r="N101" s="193" t="s">
        <v>199</v>
      </c>
      <c r="O101" s="193"/>
      <c r="P101" s="193"/>
      <c r="Q101" s="193"/>
      <c r="R101" s="193"/>
      <c r="S101" s="129"/>
      <c r="T101" s="155"/>
      <c r="U101" s="12" t="s">
        <v>445</v>
      </c>
    </row>
    <row r="102" spans="1:22" s="3" customFormat="1" ht="15.75" customHeight="1" thickBot="1">
      <c r="A102" s="152" t="s">
        <v>471</v>
      </c>
      <c r="B102" s="153"/>
      <c r="C102" s="153"/>
      <c r="D102" s="154"/>
      <c r="E102" s="192">
        <v>1</v>
      </c>
      <c r="F102" s="193" t="s">
        <v>472</v>
      </c>
      <c r="G102" s="194">
        <v>3</v>
      </c>
      <c r="H102" s="194">
        <v>3</v>
      </c>
      <c r="I102" s="194"/>
      <c r="J102" s="194"/>
      <c r="K102" s="193" t="s">
        <v>155</v>
      </c>
      <c r="L102" s="193" t="s">
        <v>156</v>
      </c>
      <c r="M102" s="193" t="s">
        <v>473</v>
      </c>
      <c r="N102" s="193"/>
      <c r="O102" s="193"/>
      <c r="P102" s="193"/>
      <c r="Q102" s="193"/>
      <c r="R102" s="193"/>
      <c r="S102" s="130"/>
      <c r="T102" s="131"/>
      <c r="U102" s="12" t="s">
        <v>445</v>
      </c>
      <c r="V102" s="12" t="s">
        <v>474</v>
      </c>
    </row>
    <row r="103" spans="1:21" s="3" customFormat="1" ht="15.75" customHeight="1" thickBot="1">
      <c r="A103" s="152" t="s">
        <v>475</v>
      </c>
      <c r="B103" s="153"/>
      <c r="C103" s="153"/>
      <c r="D103" s="154"/>
      <c r="E103" s="192">
        <v>1</v>
      </c>
      <c r="F103" s="214" t="s">
        <v>476</v>
      </c>
      <c r="G103" s="208">
        <v>4</v>
      </c>
      <c r="H103" s="208">
        <v>4</v>
      </c>
      <c r="I103" s="208"/>
      <c r="J103" s="208"/>
      <c r="K103" s="193" t="s">
        <v>477</v>
      </c>
      <c r="L103" s="193" t="s">
        <v>9</v>
      </c>
      <c r="M103" s="193" t="s">
        <v>10</v>
      </c>
      <c r="N103" s="193" t="s">
        <v>11</v>
      </c>
      <c r="O103" s="193"/>
      <c r="P103" s="193"/>
      <c r="Q103" s="193"/>
      <c r="R103" s="193"/>
      <c r="S103" s="129"/>
      <c r="T103" s="155"/>
      <c r="U103" s="12" t="s">
        <v>445</v>
      </c>
    </row>
    <row r="104" spans="1:21" s="35" customFormat="1" ht="21.75" customHeight="1">
      <c r="A104" s="138" t="s">
        <v>92</v>
      </c>
      <c r="B104" s="156"/>
      <c r="C104" s="156"/>
      <c r="D104" s="156"/>
      <c r="E104" s="215" t="s">
        <v>482</v>
      </c>
      <c r="F104" s="216"/>
      <c r="G104" s="217" t="s">
        <v>424</v>
      </c>
      <c r="H104" s="217" t="s">
        <v>119</v>
      </c>
      <c r="I104" s="217"/>
      <c r="J104" s="218"/>
      <c r="K104" s="217"/>
      <c r="L104" s="218"/>
      <c r="M104" s="218"/>
      <c r="N104" s="218"/>
      <c r="O104" s="217"/>
      <c r="P104" s="218"/>
      <c r="Q104" s="217"/>
      <c r="R104" s="217"/>
      <c r="S104" s="157"/>
      <c r="T104" s="158"/>
      <c r="U104" s="34"/>
    </row>
    <row r="105" spans="1:21" s="35" customFormat="1" ht="21.75" customHeight="1">
      <c r="A105" s="141"/>
      <c r="B105" s="41"/>
      <c r="C105" s="41"/>
      <c r="D105" s="41"/>
      <c r="E105" s="219" t="s">
        <v>479</v>
      </c>
      <c r="F105" s="219"/>
      <c r="G105" s="235">
        <f>COUNTA(H105:U105,E106:H106)</f>
        <v>17</v>
      </c>
      <c r="H105" s="190" t="s">
        <v>172</v>
      </c>
      <c r="I105" s="190" t="s">
        <v>33</v>
      </c>
      <c r="J105" s="190" t="s">
        <v>28</v>
      </c>
      <c r="K105" s="190" t="s">
        <v>95</v>
      </c>
      <c r="L105" s="190" t="s">
        <v>133</v>
      </c>
      <c r="M105" s="190" t="s">
        <v>436</v>
      </c>
      <c r="N105" s="190" t="s">
        <v>87</v>
      </c>
      <c r="O105" s="190" t="s">
        <v>203</v>
      </c>
      <c r="P105" s="190" t="s">
        <v>183</v>
      </c>
      <c r="Q105" s="190" t="s">
        <v>215</v>
      </c>
      <c r="R105" s="190" t="s">
        <v>166</v>
      </c>
      <c r="S105" s="16" t="s">
        <v>401</v>
      </c>
      <c r="T105" s="159" t="s">
        <v>227</v>
      </c>
      <c r="U105" s="34" t="s">
        <v>24</v>
      </c>
    </row>
    <row r="106" spans="1:21" s="35" customFormat="1" ht="21.75" customHeight="1">
      <c r="A106" s="141"/>
      <c r="B106" s="41"/>
      <c r="C106" s="41"/>
      <c r="D106" s="41"/>
      <c r="E106" s="220"/>
      <c r="F106" s="221" t="s">
        <v>363</v>
      </c>
      <c r="G106" s="190" t="s">
        <v>128</v>
      </c>
      <c r="H106" s="190" t="s">
        <v>187</v>
      </c>
      <c r="I106" s="222"/>
      <c r="J106" s="222"/>
      <c r="K106" s="236" t="s">
        <v>480</v>
      </c>
      <c r="L106" s="235">
        <f>COUNTA(M106:U106)</f>
        <v>3</v>
      </c>
      <c r="M106" s="190" t="s">
        <v>3</v>
      </c>
      <c r="N106" s="190" t="s">
        <v>358</v>
      </c>
      <c r="O106" s="190" t="s">
        <v>478</v>
      </c>
      <c r="P106" s="222"/>
      <c r="Q106" s="222"/>
      <c r="R106" s="190"/>
      <c r="S106" s="16"/>
      <c r="T106" s="159"/>
      <c r="U106" s="34"/>
    </row>
    <row r="107" spans="1:21" s="35" customFormat="1" ht="21.75" customHeight="1" thickBot="1">
      <c r="A107" s="142"/>
      <c r="B107" s="160"/>
      <c r="C107" s="160"/>
      <c r="D107" s="160"/>
      <c r="E107" s="161" t="s">
        <v>481</v>
      </c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2"/>
      <c r="U107" s="36"/>
    </row>
    <row r="108" spans="1:10" s="3" customFormat="1" ht="15.75" customHeight="1" hidden="1">
      <c r="A108" s="37"/>
      <c r="E108" s="4"/>
      <c r="G108" s="26"/>
      <c r="H108" s="26"/>
      <c r="I108" s="26"/>
      <c r="J108" s="26"/>
    </row>
    <row r="109" spans="1:10" s="3" customFormat="1" ht="15.75" customHeight="1" hidden="1">
      <c r="A109" s="37"/>
      <c r="E109" s="4"/>
      <c r="G109" s="26"/>
      <c r="H109" s="26"/>
      <c r="I109" s="26"/>
      <c r="J109" s="26"/>
    </row>
    <row r="110" spans="1:10" s="3" customFormat="1" ht="15.75" customHeight="1" hidden="1">
      <c r="A110" s="37"/>
      <c r="E110" s="4"/>
      <c r="G110" s="26"/>
      <c r="H110" s="26"/>
      <c r="I110" s="26"/>
      <c r="J110" s="26"/>
    </row>
    <row r="111" spans="1:10" s="3" customFormat="1" ht="15.75" customHeight="1" hidden="1">
      <c r="A111" s="37"/>
      <c r="E111" s="4"/>
      <c r="G111" s="26"/>
      <c r="H111" s="26"/>
      <c r="I111" s="26"/>
      <c r="J111" s="26"/>
    </row>
    <row r="112" spans="1:10" s="3" customFormat="1" ht="15.75" customHeight="1">
      <c r="A112" s="37"/>
      <c r="E112" s="4"/>
      <c r="G112" s="26"/>
      <c r="H112" s="26"/>
      <c r="I112" s="26"/>
      <c r="J112" s="26"/>
    </row>
    <row r="113" spans="1:22" s="26" customFormat="1" ht="15.75" customHeight="1" hidden="1">
      <c r="A113" s="38"/>
      <c r="D113" s="3"/>
      <c r="E113" s="4"/>
      <c r="F113" s="3"/>
      <c r="G113" s="25" t="e">
        <f>#REF!-G6-G9-G10-G11-G14-G15-G19-G88-G81-G31-G92-G34-G96-G37-G38-G42-G39-G40-G49-G54-G58-G59-G63-G64-G102-G86-G90-#REF!-G95</f>
        <v>#REF!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s="26" customFormat="1" ht="15.75" customHeight="1" hidden="1">
      <c r="A114" s="38"/>
      <c r="D114" s="3"/>
      <c r="E114" s="4"/>
      <c r="F114" s="3"/>
      <c r="G114" s="25" t="e">
        <f>G113+G6+G9+G10+G31+G92+G96+G37+G38+G42+G49+G54+G58+G86+G102</f>
        <v>#REF!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s="26" customFormat="1" ht="15.75" customHeight="1" hidden="1">
      <c r="A115" s="38"/>
      <c r="D115" s="3"/>
      <c r="E115" s="4"/>
      <c r="F115" s="3"/>
      <c r="G115" s="25" t="e">
        <f>G114+G11+G90</f>
        <v>#REF!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s="26" customFormat="1" ht="15.75" customHeight="1" hidden="1">
      <c r="A116" s="38"/>
      <c r="D116" s="3"/>
      <c r="E116" s="4"/>
      <c r="F116" s="3"/>
      <c r="G116" s="25" t="e">
        <f>G115+G14+G15+G19+G88+G81+G34+G39+G40+G59+G63+#REF!</f>
        <v>#REF!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s="26" customFormat="1" ht="15.75" customHeight="1" hidden="1">
      <c r="A117" s="38"/>
      <c r="D117" s="3"/>
      <c r="E117" s="4"/>
      <c r="F117" s="3"/>
      <c r="G117" s="25" t="e">
        <f>#REF!-G95-1</f>
        <v>#REF!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s="26" customFormat="1" ht="15.75" customHeight="1" hidden="1">
      <c r="A118" s="38"/>
      <c r="D118" s="3"/>
      <c r="E118" s="4"/>
      <c r="F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</sheetData>
  <sheetProtection/>
  <autoFilter ref="D108:V111"/>
  <mergeCells count="46">
    <mergeCell ref="B1:T1"/>
    <mergeCell ref="A2:D2"/>
    <mergeCell ref="O2:P2"/>
    <mergeCell ref="Q2:R2"/>
    <mergeCell ref="S2:T2"/>
    <mergeCell ref="A3:A17"/>
    <mergeCell ref="B3:D8"/>
    <mergeCell ref="B9:D12"/>
    <mergeCell ref="B13:D17"/>
    <mergeCell ref="B18:D21"/>
    <mergeCell ref="B22:D26"/>
    <mergeCell ref="B27:D32"/>
    <mergeCell ref="B33:D35"/>
    <mergeCell ref="B36:D41"/>
    <mergeCell ref="B42:D45"/>
    <mergeCell ref="A18:A45"/>
    <mergeCell ref="A46:A56"/>
    <mergeCell ref="B46:D50"/>
    <mergeCell ref="B51:D56"/>
    <mergeCell ref="A57:A69"/>
    <mergeCell ref="B57:D61"/>
    <mergeCell ref="B62:D65"/>
    <mergeCell ref="B66:D69"/>
    <mergeCell ref="C85:C88"/>
    <mergeCell ref="B90:C94"/>
    <mergeCell ref="D92:D93"/>
    <mergeCell ref="B95:C98"/>
    <mergeCell ref="A70:A80"/>
    <mergeCell ref="B70:D74"/>
    <mergeCell ref="B75:D80"/>
    <mergeCell ref="B81:D81"/>
    <mergeCell ref="A99:A100"/>
    <mergeCell ref="B99:D99"/>
    <mergeCell ref="B100:D100"/>
    <mergeCell ref="A82:A98"/>
    <mergeCell ref="B82:B89"/>
    <mergeCell ref="C82:D82"/>
    <mergeCell ref="C83:D83"/>
    <mergeCell ref="C84:D84"/>
    <mergeCell ref="A104:D107"/>
    <mergeCell ref="E104:F104"/>
    <mergeCell ref="E105:F105"/>
    <mergeCell ref="E107:T107"/>
    <mergeCell ref="A101:D101"/>
    <mergeCell ref="A102:D102"/>
    <mergeCell ref="A103:D103"/>
  </mergeCells>
  <printOptions horizontalCentered="1" verticalCentered="1"/>
  <pageMargins left="0.35" right="0.35" top="0.24" bottom="0" header="0.2" footer="0.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2017-03-06T09:33:07Z</cp:lastPrinted>
  <dcterms:created xsi:type="dcterms:W3CDTF">1996-12-17T01:32:42Z</dcterms:created>
  <dcterms:modified xsi:type="dcterms:W3CDTF">2018-11-12T07:24:07Z</dcterms:modified>
  <cp:category/>
  <cp:version/>
  <cp:contentType/>
  <cp:contentStatus/>
</cp:coreProperties>
</file>